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firstSheet="8" activeTab="8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Prihodi -4.razina-ekonom.klas." sheetId="2" r:id="rId8"/>
    <sheet name="Rashodi-4.razina-ekonom.klas." sheetId="11" r:id="rId9"/>
    <sheet name="Rashodi -po izvorima financiran" sheetId="12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2" l="1"/>
  <c r="G56" i="12" s="1"/>
  <c r="F61" i="12"/>
  <c r="G61" i="12"/>
  <c r="H61" i="12"/>
  <c r="I61" i="12"/>
  <c r="F63" i="12"/>
  <c r="G63" i="12"/>
  <c r="H63" i="12"/>
  <c r="I63" i="12"/>
  <c r="F68" i="12"/>
  <c r="F67" i="12" s="1"/>
  <c r="G68" i="12"/>
  <c r="G67" i="12" s="1"/>
  <c r="H68" i="12"/>
  <c r="H67" i="12" s="1"/>
  <c r="I68" i="12"/>
  <c r="I67" i="12" s="1"/>
  <c r="G23" i="12" l="1"/>
  <c r="G58" i="11" l="1"/>
  <c r="F62" i="11"/>
  <c r="G62" i="11"/>
  <c r="H62" i="11"/>
  <c r="I62" i="11"/>
  <c r="F64" i="11"/>
  <c r="G64" i="11"/>
  <c r="H64" i="11"/>
  <c r="I64" i="11"/>
  <c r="G57" i="11" l="1"/>
  <c r="I57" i="12"/>
  <c r="I56" i="12"/>
  <c r="I52" i="12"/>
  <c r="I51" i="12" s="1"/>
  <c r="I45" i="12"/>
  <c r="I38" i="12"/>
  <c r="I34" i="12" s="1"/>
  <c r="I28" i="12"/>
  <c r="I23" i="12"/>
  <c r="I22" i="12" s="1"/>
  <c r="I19" i="12"/>
  <c r="I16" i="12"/>
  <c r="I14" i="12"/>
  <c r="I12" i="12"/>
  <c r="H57" i="12"/>
  <c r="H52" i="12"/>
  <c r="H51" i="12" s="1"/>
  <c r="H45" i="12"/>
  <c r="H38" i="12"/>
  <c r="H34" i="12" s="1"/>
  <c r="H28" i="12"/>
  <c r="H23" i="12"/>
  <c r="H19" i="12"/>
  <c r="H16" i="12"/>
  <c r="H14" i="12"/>
  <c r="H12" i="12"/>
  <c r="I197" i="12"/>
  <c r="H197" i="12"/>
  <c r="G197" i="12"/>
  <c r="G196" i="12" s="1"/>
  <c r="F197" i="12"/>
  <c r="F196" i="12" s="1"/>
  <c r="I196" i="12"/>
  <c r="H196" i="12"/>
  <c r="I132" i="12"/>
  <c r="H132" i="12"/>
  <c r="G132" i="12"/>
  <c r="F132" i="12"/>
  <c r="I131" i="12"/>
  <c r="H131" i="12"/>
  <c r="G131" i="12"/>
  <c r="F131" i="12"/>
  <c r="G103" i="12"/>
  <c r="G99" i="12" s="1"/>
  <c r="F57" i="12"/>
  <c r="F56" i="12" s="1"/>
  <c r="G52" i="12"/>
  <c r="G51" i="12" s="1"/>
  <c r="F52" i="12"/>
  <c r="F51" i="12"/>
  <c r="G45" i="12"/>
  <c r="F45" i="12"/>
  <c r="G38" i="12"/>
  <c r="G34" i="12" s="1"/>
  <c r="F38" i="12"/>
  <c r="F34" i="12" s="1"/>
  <c r="G28" i="12"/>
  <c r="G22" i="12" s="1"/>
  <c r="F28" i="12"/>
  <c r="F23" i="12"/>
  <c r="F22" i="12" s="1"/>
  <c r="G19" i="12"/>
  <c r="F19" i="12"/>
  <c r="G16" i="12"/>
  <c r="F16" i="12"/>
  <c r="G14" i="12"/>
  <c r="F14" i="12"/>
  <c r="G12" i="12"/>
  <c r="F12" i="12"/>
  <c r="F11" i="12" s="1"/>
  <c r="F142" i="12"/>
  <c r="G142" i="12"/>
  <c r="H142" i="12"/>
  <c r="I142" i="12"/>
  <c r="F144" i="12"/>
  <c r="G144" i="12"/>
  <c r="H144" i="12"/>
  <c r="I144" i="12"/>
  <c r="F146" i="12"/>
  <c r="G146" i="12"/>
  <c r="H146" i="12"/>
  <c r="I146" i="12"/>
  <c r="F149" i="12"/>
  <c r="G149" i="12"/>
  <c r="H149" i="12"/>
  <c r="I149" i="12"/>
  <c r="F153" i="12"/>
  <c r="G153" i="12"/>
  <c r="H153" i="12"/>
  <c r="I153" i="12"/>
  <c r="F158" i="12"/>
  <c r="G158" i="12"/>
  <c r="H158" i="12"/>
  <c r="I158" i="12"/>
  <c r="F168" i="12"/>
  <c r="F164" i="12" s="1"/>
  <c r="G168" i="12"/>
  <c r="G164" i="12" s="1"/>
  <c r="H168" i="12"/>
  <c r="H164" i="12" s="1"/>
  <c r="I168" i="12"/>
  <c r="I164" i="12" s="1"/>
  <c r="F175" i="12"/>
  <c r="G175" i="12"/>
  <c r="H175" i="12"/>
  <c r="I175" i="12"/>
  <c r="F182" i="12"/>
  <c r="F181" i="12" s="1"/>
  <c r="G182" i="12"/>
  <c r="G181" i="12" s="1"/>
  <c r="H182" i="12"/>
  <c r="H181" i="12" s="1"/>
  <c r="I182" i="12"/>
  <c r="I181" i="12" s="1"/>
  <c r="F187" i="12"/>
  <c r="G187" i="12"/>
  <c r="H187" i="12"/>
  <c r="I187" i="12"/>
  <c r="F190" i="12"/>
  <c r="G190" i="12"/>
  <c r="H190" i="12"/>
  <c r="I190" i="12"/>
  <c r="F192" i="12"/>
  <c r="G192" i="12"/>
  <c r="H192" i="12"/>
  <c r="I192" i="12"/>
  <c r="F77" i="12"/>
  <c r="G77" i="12"/>
  <c r="H77" i="12"/>
  <c r="I77" i="12"/>
  <c r="F79" i="12"/>
  <c r="G79" i="12"/>
  <c r="H79" i="12"/>
  <c r="I79" i="12"/>
  <c r="F81" i="12"/>
  <c r="G81" i="12"/>
  <c r="H81" i="12"/>
  <c r="I81" i="12"/>
  <c r="F84" i="12"/>
  <c r="G84" i="12"/>
  <c r="H84" i="12"/>
  <c r="I84" i="12"/>
  <c r="F87" i="12"/>
  <c r="G88" i="12"/>
  <c r="G87" i="12" s="1"/>
  <c r="H87" i="12"/>
  <c r="I88" i="12"/>
  <c r="I87" i="12" s="1"/>
  <c r="G93" i="12"/>
  <c r="F103" i="12"/>
  <c r="F99" i="12" s="1"/>
  <c r="H99" i="12"/>
  <c r="I99" i="12"/>
  <c r="F110" i="12"/>
  <c r="G110" i="12"/>
  <c r="H110" i="12"/>
  <c r="I110" i="12"/>
  <c r="F117" i="12"/>
  <c r="F116" i="12" s="1"/>
  <c r="G117" i="12"/>
  <c r="G116" i="12" s="1"/>
  <c r="H117" i="12"/>
  <c r="H116" i="12" s="1"/>
  <c r="I117" i="12"/>
  <c r="I116" i="12" s="1"/>
  <c r="F122" i="12"/>
  <c r="G122" i="12"/>
  <c r="H122" i="12"/>
  <c r="I122" i="12"/>
  <c r="F125" i="12"/>
  <c r="G125" i="12"/>
  <c r="H125" i="12"/>
  <c r="I125" i="12"/>
  <c r="F127" i="12"/>
  <c r="G127" i="12"/>
  <c r="G121" i="12" s="1"/>
  <c r="H127" i="12"/>
  <c r="H121" i="12" s="1"/>
  <c r="I127" i="12"/>
  <c r="I121" i="12" s="1"/>
  <c r="I24" i="7"/>
  <c r="I22" i="7"/>
  <c r="I21" i="7" s="1"/>
  <c r="I16" i="7"/>
  <c r="I15" i="7" s="1"/>
  <c r="I9" i="7"/>
  <c r="I8" i="7" s="1"/>
  <c r="H24" i="7"/>
  <c r="H22" i="7"/>
  <c r="H21" i="7" s="1"/>
  <c r="H16" i="7"/>
  <c r="H15" i="7" s="1"/>
  <c r="H9" i="7"/>
  <c r="H8" i="7" s="1"/>
  <c r="E16" i="7"/>
  <c r="E15" i="7" s="1"/>
  <c r="F16" i="7"/>
  <c r="F15" i="7" s="1"/>
  <c r="G16" i="7"/>
  <c r="G15" i="7" s="1"/>
  <c r="F22" i="7"/>
  <c r="F21" i="7" s="1"/>
  <c r="G22" i="7"/>
  <c r="E24" i="7"/>
  <c r="E21" i="7" s="1"/>
  <c r="F24" i="7"/>
  <c r="G24" i="7"/>
  <c r="F26" i="8"/>
  <c r="F24" i="8"/>
  <c r="H15" i="3"/>
  <c r="H11" i="3"/>
  <c r="H10" i="3" s="1"/>
  <c r="G15" i="3"/>
  <c r="G11" i="3"/>
  <c r="G10" i="3" s="1"/>
  <c r="H27" i="3"/>
  <c r="H23" i="3"/>
  <c r="G27" i="3"/>
  <c r="G23" i="3"/>
  <c r="F27" i="3"/>
  <c r="E27" i="3"/>
  <c r="E23" i="3"/>
  <c r="E22" i="3" s="1"/>
  <c r="D23" i="3"/>
  <c r="D27" i="3"/>
  <c r="J11" i="10"/>
  <c r="J8" i="10"/>
  <c r="I11" i="10"/>
  <c r="I8" i="10"/>
  <c r="J34" i="2"/>
  <c r="J33" i="2" s="1"/>
  <c r="J30" i="2"/>
  <c r="J28" i="2"/>
  <c r="J27" i="2" s="1"/>
  <c r="J24" i="2"/>
  <c r="J23" i="2" s="1"/>
  <c r="J18" i="2"/>
  <c r="J15" i="2"/>
  <c r="J13" i="2"/>
  <c r="I34" i="2"/>
  <c r="I33" i="2" s="1"/>
  <c r="I30" i="2"/>
  <c r="I28" i="2"/>
  <c r="I27" i="2" s="1"/>
  <c r="I24" i="2"/>
  <c r="I23" i="2" s="1"/>
  <c r="I18" i="2"/>
  <c r="I15" i="2"/>
  <c r="I13" i="2" s="1"/>
  <c r="I68" i="11"/>
  <c r="I67" i="11" s="1"/>
  <c r="I58" i="11"/>
  <c r="I53" i="11"/>
  <c r="I52" i="11" s="1"/>
  <c r="I46" i="11"/>
  <c r="I39" i="11"/>
  <c r="I35" i="11" s="1"/>
  <c r="I29" i="11"/>
  <c r="I24" i="11"/>
  <c r="I20" i="11"/>
  <c r="I17" i="11"/>
  <c r="I15" i="11"/>
  <c r="I13" i="11"/>
  <c r="H68" i="11"/>
  <c r="H67" i="11" s="1"/>
  <c r="H58" i="11"/>
  <c r="H53" i="11"/>
  <c r="H52" i="11" s="1"/>
  <c r="H46" i="11"/>
  <c r="H39" i="11"/>
  <c r="H35" i="11" s="1"/>
  <c r="H29" i="11"/>
  <c r="H24" i="11"/>
  <c r="H20" i="11"/>
  <c r="H17" i="11"/>
  <c r="H15" i="11"/>
  <c r="H13" i="11"/>
  <c r="G68" i="11"/>
  <c r="G67" i="11" s="1"/>
  <c r="G29" i="11"/>
  <c r="F68" i="11"/>
  <c r="F67" i="11" s="1"/>
  <c r="F39" i="11"/>
  <c r="F29" i="11"/>
  <c r="F24" i="11"/>
  <c r="F15" i="11"/>
  <c r="F13" i="11"/>
  <c r="H12" i="11" l="1"/>
  <c r="I7" i="7"/>
  <c r="I6" i="7" s="1"/>
  <c r="H22" i="12"/>
  <c r="F18" i="12"/>
  <c r="F10" i="12" s="1"/>
  <c r="I11" i="12"/>
  <c r="F23" i="8"/>
  <c r="H56" i="12"/>
  <c r="H22" i="3"/>
  <c r="G22" i="3"/>
  <c r="G11" i="12"/>
  <c r="I57" i="11"/>
  <c r="I12" i="2"/>
  <c r="H57" i="11"/>
  <c r="I23" i="11"/>
  <c r="I19" i="11" s="1"/>
  <c r="H23" i="11"/>
  <c r="H19" i="11" s="1"/>
  <c r="J12" i="2"/>
  <c r="H7" i="7"/>
  <c r="H6" i="7" s="1"/>
  <c r="I76" i="12"/>
  <c r="G76" i="12"/>
  <c r="I152" i="12"/>
  <c r="G152" i="12"/>
  <c r="G148" i="12" s="1"/>
  <c r="I141" i="12"/>
  <c r="G141" i="12"/>
  <c r="H11" i="12"/>
  <c r="I14" i="10"/>
  <c r="J14" i="10"/>
  <c r="F121" i="12"/>
  <c r="H76" i="12"/>
  <c r="H152" i="12"/>
  <c r="F152" i="12"/>
  <c r="H141" i="12"/>
  <c r="F141" i="12"/>
  <c r="G18" i="12"/>
  <c r="I18" i="12"/>
  <c r="I10" i="12" s="1"/>
  <c r="H18" i="12"/>
  <c r="I186" i="12"/>
  <c r="H186" i="12"/>
  <c r="G186" i="12"/>
  <c r="F186" i="12"/>
  <c r="F76" i="12"/>
  <c r="I148" i="12"/>
  <c r="F148" i="12"/>
  <c r="H148" i="12"/>
  <c r="G83" i="12"/>
  <c r="I83" i="12"/>
  <c r="F83" i="12"/>
  <c r="H83" i="12"/>
  <c r="H75" i="12" s="1"/>
  <c r="G21" i="7"/>
  <c r="I12" i="11"/>
  <c r="H18" i="2"/>
  <c r="G10" i="12" l="1"/>
  <c r="I75" i="12"/>
  <c r="H11" i="11"/>
  <c r="H10" i="12"/>
  <c r="G75" i="12"/>
  <c r="I140" i="12"/>
  <c r="H140" i="12"/>
  <c r="G140" i="12"/>
  <c r="F140" i="12"/>
  <c r="F75" i="12"/>
  <c r="I11" i="11"/>
  <c r="F58" i="11" l="1"/>
  <c r="G53" i="11"/>
  <c r="F53" i="11"/>
  <c r="F52" i="11" s="1"/>
  <c r="G52" i="11"/>
  <c r="G46" i="11"/>
  <c r="F46" i="11"/>
  <c r="G39" i="11"/>
  <c r="G35" i="11" s="1"/>
  <c r="F35" i="11"/>
  <c r="G24" i="11"/>
  <c r="G23" i="11" s="1"/>
  <c r="F23" i="11"/>
  <c r="G20" i="11"/>
  <c r="F20" i="11"/>
  <c r="G17" i="11"/>
  <c r="F17" i="11"/>
  <c r="F12" i="11" s="1"/>
  <c r="G15" i="11"/>
  <c r="G13" i="11"/>
  <c r="G19" i="11" l="1"/>
  <c r="G12" i="11"/>
  <c r="F57" i="11"/>
  <c r="F19" i="11"/>
  <c r="H15" i="2"/>
  <c r="H13" i="2" s="1"/>
  <c r="H34" i="2"/>
  <c r="H33" i="2" s="1"/>
  <c r="H30" i="2"/>
  <c r="H28" i="2"/>
  <c r="H24" i="2"/>
  <c r="H23" i="2" s="1"/>
  <c r="G34" i="2"/>
  <c r="G33" i="2" s="1"/>
  <c r="G28" i="2"/>
  <c r="G30" i="2"/>
  <c r="G24" i="2"/>
  <c r="G23" i="2" s="1"/>
  <c r="G18" i="2"/>
  <c r="G13" i="2" s="1"/>
  <c r="G27" i="2" l="1"/>
  <c r="G11" i="11"/>
  <c r="H27" i="2"/>
  <c r="H12" i="2" s="1"/>
  <c r="F11" i="11"/>
  <c r="G12" i="2"/>
  <c r="F34" i="2"/>
  <c r="F33" i="2" s="1"/>
  <c r="F28" i="2"/>
  <c r="F30" i="2"/>
  <c r="F24" i="2"/>
  <c r="F23" i="2" s="1"/>
  <c r="F15" i="2"/>
  <c r="F13" i="2" s="1"/>
  <c r="F27" i="2" l="1"/>
  <c r="F12" i="2" s="1"/>
  <c r="G9" i="7" l="1"/>
  <c r="G8" i="7" s="1"/>
  <c r="G7" i="7" s="1"/>
  <c r="F16" i="5"/>
  <c r="F11" i="5"/>
  <c r="E16" i="5"/>
  <c r="E11" i="5"/>
  <c r="D16" i="5"/>
  <c r="D11" i="5"/>
  <c r="C16" i="5"/>
  <c r="E26" i="8"/>
  <c r="E24" i="8"/>
  <c r="D26" i="8"/>
  <c r="D24" i="8"/>
  <c r="F16" i="8"/>
  <c r="F11" i="8"/>
  <c r="E16" i="8"/>
  <c r="E11" i="8"/>
  <c r="D16" i="8"/>
  <c r="D11" i="8"/>
  <c r="F11" i="3"/>
  <c r="F15" i="3"/>
  <c r="F23" i="3"/>
  <c r="F10" i="3" l="1"/>
  <c r="F10" i="5"/>
  <c r="F10" i="8"/>
  <c r="D10" i="5"/>
  <c r="E10" i="8"/>
  <c r="E10" i="5"/>
  <c r="E23" i="8"/>
  <c r="F22" i="3"/>
  <c r="D10" i="8"/>
  <c r="D23" i="8"/>
  <c r="G6" i="7"/>
  <c r="E14" i="7"/>
  <c r="E9" i="7"/>
  <c r="E8" i="7" s="1"/>
  <c r="B16" i="5"/>
  <c r="B24" i="8"/>
  <c r="B26" i="8"/>
  <c r="B16" i="8"/>
  <c r="B11" i="8"/>
  <c r="D10" i="3"/>
  <c r="B10" i="8" l="1"/>
  <c r="D22" i="3"/>
  <c r="E7" i="7"/>
  <c r="B23" i="8"/>
  <c r="C16" i="8"/>
  <c r="F9" i="7"/>
  <c r="F8" i="7" s="1"/>
  <c r="C11" i="5"/>
  <c r="C10" i="5" s="1"/>
  <c r="C24" i="8"/>
  <c r="C26" i="8"/>
  <c r="C11" i="8"/>
  <c r="E11" i="3"/>
  <c r="E10" i="3" s="1"/>
  <c r="F7" i="7" l="1"/>
  <c r="F6" i="7" s="1"/>
  <c r="C23" i="8"/>
  <c r="C10" i="8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H11" i="10"/>
  <c r="G11" i="10"/>
  <c r="F11" i="10"/>
  <c r="H8" i="10"/>
  <c r="G8" i="10"/>
  <c r="F8" i="10"/>
  <c r="J22" i="10" l="1"/>
  <c r="J28" i="10" s="1"/>
  <c r="J29" i="10" s="1"/>
  <c r="H14" i="10"/>
  <c r="H22" i="10" s="1"/>
  <c r="H28" i="10" s="1"/>
  <c r="H29" i="10" s="1"/>
  <c r="F14" i="10"/>
  <c r="F22" i="10" s="1"/>
  <c r="G14" i="10"/>
  <c r="G22" i="10" s="1"/>
  <c r="G28" i="10" s="1"/>
  <c r="G29" i="10" s="1"/>
  <c r="I22" i="10"/>
  <c r="I28" i="10" s="1"/>
  <c r="I29" i="10" s="1"/>
</calcChain>
</file>

<file path=xl/sharedStrings.xml><?xml version="1.0" encoding="utf-8"?>
<sst xmlns="http://schemas.openxmlformats.org/spreadsheetml/2006/main" count="503" uniqueCount="195">
  <si>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</si>
  <si>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</si>
  <si>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</si>
  <si>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</si>
  <si>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</si>
  <si>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</si>
  <si>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</si>
  <si>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</si>
  <si>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</si>
  <si>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</si>
  <si>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</si>
  <si>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</si>
  <si>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</si>
  <si>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</si>
  <si>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</si>
  <si>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</si>
  <si>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</si>
  <si>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</si>
  <si>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</si>
  <si>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</si>
  <si>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</si>
  <si>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</si>
  <si>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</si>
  <si>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</si>
  <si>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</si>
  <si>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</si>
  <si>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</si>
  <si>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</si>
  <si>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</si>
  <si>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</si>
  <si>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</si>
  <si>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</si>
  <si>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</si>
  <si>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</si>
  <si>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</si>
  <si>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</si>
  <si>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</si>
  <si>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</si>
  <si>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</si>
  <si>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</si>
  <si>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</si>
  <si>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</si>
  <si>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</si>
  <si>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</si>
  <si>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</si>
  <si>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</si>
  <si>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</si>
  <si>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</si>
  <si>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</si>
  <si>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</si>
  <si>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</si>
  <si>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</si>
  <si>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</si>
  <si>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</si>
  <si>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</si>
  <si>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</si>
  <si>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</si>
  <si>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</si>
  <si>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</si>
  <si>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</si>
  <si>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</si>
  <si>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</si>
  <si>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</si>
  <si>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</si>
  <si>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</si>
  <si>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</si>
  <si>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</si>
  <si>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</si>
  <si>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</si>
  <si>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</si>
  <si>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</si>
  <si>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</si>
  <si>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</si>
  <si>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</si>
  <si>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</si>
  <si>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vlastite djelatnosti</t>
  </si>
  <si>
    <t>Financijski rashodi</t>
  </si>
  <si>
    <t>4 Prihodi za poseb.namj.</t>
  </si>
  <si>
    <t>08  Rekreacija, kultura, religija</t>
  </si>
  <si>
    <t>PROGRAM  1000</t>
  </si>
  <si>
    <t>Aktivnost  A1000 01</t>
  </si>
  <si>
    <t>Izvor financiranja 1</t>
  </si>
  <si>
    <t>Opći prihodi i primici</t>
  </si>
  <si>
    <t>Rashodi za nabavu proizv.DI</t>
  </si>
  <si>
    <t>Izvor financirnja  3</t>
  </si>
  <si>
    <t>Vlastiti prihodi</t>
  </si>
  <si>
    <t>Pomoći</t>
  </si>
  <si>
    <t>Izvor financiranja 5</t>
  </si>
  <si>
    <t>5  Pomoći</t>
  </si>
  <si>
    <t>3  Vlastiti prihodi</t>
  </si>
  <si>
    <t xml:space="preserve">FINANCIJSKI PLAN PRORAČUNSKOG KORISNKA JEDINICE LOKALNE I PODRUČNE (REGIONALNE) SAMOUPRAVE </t>
  </si>
  <si>
    <t>A. RAČUN PRIHODA I RASHODA</t>
  </si>
  <si>
    <t>prema EKONOMSKOJ KLASIFIKACIJI</t>
  </si>
  <si>
    <t>Podskup.</t>
  </si>
  <si>
    <t>Račun</t>
  </si>
  <si>
    <t>Pomoći iz inozemstva i od</t>
  </si>
  <si>
    <t>subjekata unutar općeg prorač.</t>
  </si>
  <si>
    <t>Prihodi za financ.rashoda-županija i držav.prorač.</t>
  </si>
  <si>
    <t>Prihodi od imovine</t>
  </si>
  <si>
    <t>Prihodi od financijske imovine</t>
  </si>
  <si>
    <t>Prihodi od kamata</t>
  </si>
  <si>
    <t>Prihodi od obavljanja poslova vl.djelatnosti</t>
  </si>
  <si>
    <t>Prihodi od obavljanja osnovnih poslova vl.djelatnosti</t>
  </si>
  <si>
    <t>Prihodi od donacija</t>
  </si>
  <si>
    <t>Prihodi iz proračuna za financ.redovne djelatno.</t>
  </si>
  <si>
    <t>Prihodi za financ.rashoda - Grad Ivanec</t>
  </si>
  <si>
    <t>Kapitalne pomoći iz drugih poračuna</t>
  </si>
  <si>
    <t>Kapitalne pomoći iz drugih poračuna i izvanpror.kor.</t>
  </si>
  <si>
    <t>Prihodi za nabavu nefinanc.imovine-grad Ivanec</t>
  </si>
  <si>
    <t>Preneseni višak prihoda iz 2021.</t>
  </si>
  <si>
    <t>Plaće</t>
  </si>
  <si>
    <t xml:space="preserve">Plaće za redovan rad  </t>
  </si>
  <si>
    <t>Ostali rashodi za zaposlene</t>
  </si>
  <si>
    <t xml:space="preserve">Ostali rashodi za zaposlene  </t>
  </si>
  <si>
    <t>Doprinosi na plaće</t>
  </si>
  <si>
    <t xml:space="preserve">Doprinosi za zdravstveno osiguranje  </t>
  </si>
  <si>
    <t>Naknade troškova zaposlenima</t>
  </si>
  <si>
    <t xml:space="preserve">Službena putovanja  </t>
  </si>
  <si>
    <t xml:space="preserve">Naknade za prijevoz, za rad na terenu i odvojeni život </t>
  </si>
  <si>
    <t>Rashodi za materijal i energiju</t>
  </si>
  <si>
    <t xml:space="preserve">Uredski materijal i ostali materijalni rashodi </t>
  </si>
  <si>
    <t xml:space="preserve">Uredski materijal </t>
  </si>
  <si>
    <t>Literatura</t>
  </si>
  <si>
    <t>Materijal za čišćenje i održavanje</t>
  </si>
  <si>
    <t>Materijal za higijenu</t>
  </si>
  <si>
    <t>Energija</t>
  </si>
  <si>
    <t>Električna energija</t>
  </si>
  <si>
    <t>Plin</t>
  </si>
  <si>
    <t>Materijal i dijelovi za tekuće i investicijsko održavanje</t>
  </si>
  <si>
    <t>Sitni invntar i didaktičke igračke</t>
  </si>
  <si>
    <t>Službena i radna odjeća</t>
  </si>
  <si>
    <t>Rashodi za usluge</t>
  </si>
  <si>
    <t xml:space="preserve">Usluge telefona, pošte i prijevoza  </t>
  </si>
  <si>
    <t>Usluge tekućeg i investicijskog održavanja</t>
  </si>
  <si>
    <t>Usluge promidžbe i informiranja</t>
  </si>
  <si>
    <t>Komunalne usluge</t>
  </si>
  <si>
    <t>Voda,smeće,dimnjačarske i ostale usluge</t>
  </si>
  <si>
    <t>Pričuva</t>
  </si>
  <si>
    <t>Zakupnine i najamnine</t>
  </si>
  <si>
    <t>Intelektualne i osobne usluge</t>
  </si>
  <si>
    <t>Računalne usluge</t>
  </si>
  <si>
    <t>Ostale usluge</t>
  </si>
  <si>
    <t>Ostali nespomenuti rashodi poslovanja</t>
  </si>
  <si>
    <t>Premija osiguranja</t>
  </si>
  <si>
    <t>Reprezentacija</t>
  </si>
  <si>
    <t>Članarine</t>
  </si>
  <si>
    <t>Pristojbe i naknade</t>
  </si>
  <si>
    <t>Ostali financijski rashodi</t>
  </si>
  <si>
    <t xml:space="preserve">Bankarske usluge i usluge platnog prometa </t>
  </si>
  <si>
    <t xml:space="preserve">Ostali nespomenuti financijski rashodi  </t>
  </si>
  <si>
    <t xml:space="preserve">Postrojenja i oprema </t>
  </si>
  <si>
    <t xml:space="preserve">Uredska oprema i namještaj  </t>
  </si>
  <si>
    <t>Oprema za održavanje</t>
  </si>
  <si>
    <t>Knjige, umjetnička djela i ostale izlož.</t>
  </si>
  <si>
    <t xml:space="preserve">Knjige u knjižnicama  </t>
  </si>
  <si>
    <t>Nematerijalna proizvedena imovina</t>
  </si>
  <si>
    <t>Ulaganja u računalne programe</t>
  </si>
  <si>
    <t>Nematerijalna proizvedena imovina-digitalizacija</t>
  </si>
  <si>
    <t>RAZRADA PREMA IZVORIMA FINANCIRANJA</t>
  </si>
  <si>
    <t xml:space="preserve">RASHODI IZ PRORAČUNSKIH SREDSTAVA </t>
  </si>
  <si>
    <t>RASHODI IZ VLASTITIH SREDSTAVA</t>
  </si>
  <si>
    <t>RASHODI OD POMOĆI I OD SUBJEK.UNUTAR PRORAČUNA</t>
  </si>
  <si>
    <t>MUZEJ PLANINARSTVA IVANEC</t>
  </si>
  <si>
    <t>Sitni inventar</t>
  </si>
  <si>
    <t>Umjetnička djela, knjige, eksponati</t>
  </si>
  <si>
    <t>Ostala oprema</t>
  </si>
  <si>
    <t>dodat. ulaganja u građ.objekte-zašita od buke</t>
  </si>
  <si>
    <t>dodat. ulaganja u građ.objekte-uređenje okoliša</t>
  </si>
  <si>
    <t>Dodat.ulaganja u građ.objekte-nove prostorije</t>
  </si>
  <si>
    <t>Dodat.ulaganja u građ.objekte-uređ.interijera</t>
  </si>
  <si>
    <t>Redovan rad muzeja</t>
  </si>
  <si>
    <t xml:space="preserve">Rashodi za ulaganja na </t>
  </si>
  <si>
    <t>građevinskim objektma</t>
  </si>
  <si>
    <t>Dodatna ulaganja u građ.objekte</t>
  </si>
  <si>
    <t>Rashodi za dodatna ulaganja na nefinanc.imov.</t>
  </si>
  <si>
    <t>Dodatna ulaganja na građevinskim objektima</t>
  </si>
  <si>
    <t>Roba-suveniri</t>
  </si>
  <si>
    <t>Grijanje</t>
  </si>
  <si>
    <t>za 2023. - REBALANS PLANA</t>
  </si>
  <si>
    <t>REBALANS PLANA ZA 2023. GODINU</t>
  </si>
  <si>
    <t>Rebalans</t>
  </si>
  <si>
    <t>2023.</t>
  </si>
  <si>
    <t>za 2023. -  REBALANS</t>
  </si>
  <si>
    <t xml:space="preserve">REBALANS </t>
  </si>
  <si>
    <t>PLANA RASHODA POSLOVANJA ZA 2023. PREMA EKONOMSKOJ KLASIFIKACIJI</t>
  </si>
  <si>
    <t>Prijedlog</t>
  </si>
  <si>
    <t>rebalansa</t>
  </si>
  <si>
    <t>REBALANS -2023.</t>
  </si>
  <si>
    <t>plana 2023.</t>
  </si>
  <si>
    <t>Računalna oprema</t>
  </si>
  <si>
    <t>Rebalans 2023</t>
  </si>
  <si>
    <t>Rebalans 2023.</t>
  </si>
  <si>
    <t>REBALANAS FINANCIJSKOG PLANA ZA 2023.</t>
  </si>
  <si>
    <t>Rebalans plana 2023.</t>
  </si>
  <si>
    <t>A) SAŽETAK RAČUNA PRIHODA I RASHODA-rebalans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</si>
</sst>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u/>
      <sz val="12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3" fontId="0" fillId="0" borderId="3" xfId="0" applyNumberFormat="1" applyBorder="1"/>
    <xf numFmtId="0" fontId="24" fillId="0" borderId="3" xfId="0" applyFont="1" applyBorder="1"/>
    <xf numFmtId="2" fontId="6" fillId="0" borderId="3" xfId="0" applyNumberFormat="1" applyFont="1" applyBorder="1" applyAlignment="1">
      <alignment horizontal="right" vertical="center" wrapText="1"/>
    </xf>
    <xf numFmtId="2" fontId="3" fillId="2" borderId="3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0" fontId="6" fillId="5" borderId="4" xfId="0" applyFont="1" applyFill="1" applyBorder="1" applyAlignment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left" vertical="center" wrapText="1"/>
    </xf>
    <xf numFmtId="3" fontId="3" fillId="6" borderId="4" xfId="0" applyNumberFormat="1" applyFont="1" applyFill="1" applyBorder="1" applyAlignment="1">
      <alignment horizontal="right"/>
    </xf>
    <xf numFmtId="3" fontId="3" fillId="6" borderId="3" xfId="0" applyNumberFormat="1" applyFont="1" applyFill="1" applyBorder="1" applyAlignment="1">
      <alignment horizontal="right"/>
    </xf>
    <xf numFmtId="0" fontId="25" fillId="8" borderId="4" xfId="0" applyFont="1" applyFill="1" applyBorder="1" applyAlignment="1">
      <alignment horizontal="left" vertical="center" wrapText="1"/>
    </xf>
    <xf numFmtId="3" fontId="3" fillId="8" borderId="4" xfId="0" applyNumberFormat="1" applyFont="1" applyFill="1" applyBorder="1" applyAlignment="1">
      <alignment horizontal="right"/>
    </xf>
    <xf numFmtId="3" fontId="3" fillId="8" borderId="3" xfId="0" applyNumberFormat="1" applyFont="1" applyFill="1" applyBorder="1" applyAlignment="1">
      <alignment horizontal="right"/>
    </xf>
    <xf numFmtId="3" fontId="6" fillId="8" borderId="3" xfId="0" applyNumberFormat="1" applyFont="1" applyFill="1" applyBorder="1" applyAlignment="1">
      <alignment horizontal="right"/>
    </xf>
    <xf numFmtId="0" fontId="3" fillId="9" borderId="4" xfId="0" applyFont="1" applyFill="1" applyBorder="1" applyAlignment="1">
      <alignment horizontal="left" vertical="center" wrapText="1"/>
    </xf>
    <xf numFmtId="3" fontId="3" fillId="9" borderId="4" xfId="0" applyNumberFormat="1" applyFont="1" applyFill="1" applyBorder="1" applyAlignment="1">
      <alignment horizontal="right"/>
    </xf>
    <xf numFmtId="3" fontId="3" fillId="9" borderId="3" xfId="0" applyNumberFormat="1" applyFont="1" applyFill="1" applyBorder="1" applyAlignment="1">
      <alignment horizontal="right"/>
    </xf>
    <xf numFmtId="0" fontId="16" fillId="9" borderId="1" xfId="0" applyFont="1" applyFill="1" applyBorder="1" applyAlignment="1">
      <alignment horizontal="left" vertical="center" wrapText="1"/>
    </xf>
    <xf numFmtId="0" fontId="16" fillId="9" borderId="2" xfId="0" applyFont="1" applyFill="1" applyBorder="1" applyAlignment="1">
      <alignment horizontal="left" vertical="center" wrapText="1"/>
    </xf>
    <xf numFmtId="0" fontId="16" fillId="9" borderId="4" xfId="0" applyFont="1" applyFill="1" applyBorder="1" applyAlignment="1">
      <alignment horizontal="left" vertical="center" wrapText="1"/>
    </xf>
    <xf numFmtId="0" fontId="23" fillId="7" borderId="3" xfId="0" applyFont="1" applyFill="1" applyBorder="1"/>
    <xf numFmtId="3" fontId="1" fillId="7" borderId="3" xfId="0" applyNumberFormat="1" applyFont="1" applyFill="1" applyBorder="1"/>
    <xf numFmtId="3" fontId="6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0" fillId="0" borderId="3" xfId="0" applyBorder="1"/>
    <xf numFmtId="0" fontId="0" fillId="0" borderId="7" xfId="0" applyBorder="1"/>
    <xf numFmtId="0" fontId="27" fillId="0" borderId="0" xfId="0" applyFont="1" applyAlignment="1">
      <alignment horizontal="left"/>
    </xf>
    <xf numFmtId="0" fontId="27" fillId="0" borderId="0" xfId="0" applyFont="1"/>
    <xf numFmtId="0" fontId="1" fillId="0" borderId="0" xfId="0" applyFont="1"/>
    <xf numFmtId="0" fontId="28" fillId="0" borderId="0" xfId="0" applyFont="1"/>
    <xf numFmtId="0" fontId="24" fillId="0" borderId="0" xfId="0" applyFont="1"/>
    <xf numFmtId="0" fontId="0" fillId="0" borderId="11" xfId="0" applyBorder="1"/>
    <xf numFmtId="0" fontId="1" fillId="0" borderId="3" xfId="0" applyFont="1" applyBorder="1"/>
    <xf numFmtId="0" fontId="28" fillId="0" borderId="3" xfId="0" applyFont="1" applyBorder="1"/>
    <xf numFmtId="2" fontId="0" fillId="0" borderId="3" xfId="0" applyNumberFormat="1" applyBorder="1"/>
    <xf numFmtId="0" fontId="30" fillId="0" borderId="3" xfId="0" applyFont="1" applyBorder="1"/>
    <xf numFmtId="2" fontId="30" fillId="0" borderId="3" xfId="0" applyNumberFormat="1" applyFont="1" applyBorder="1"/>
    <xf numFmtId="0" fontId="31" fillId="0" borderId="3" xfId="0" applyFont="1" applyBorder="1"/>
    <xf numFmtId="0" fontId="9" fillId="10" borderId="3" xfId="0" applyFont="1" applyFill="1" applyBorder="1"/>
    <xf numFmtId="0" fontId="0" fillId="11" borderId="3" xfId="0" applyFill="1" applyBorder="1" applyAlignment="1">
      <alignment horizontal="center"/>
    </xf>
    <xf numFmtId="0" fontId="0" fillId="11" borderId="3" xfId="0" applyFill="1" applyBorder="1"/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9" fillId="0" borderId="0" xfId="0" applyFont="1"/>
    <xf numFmtId="0" fontId="1" fillId="10" borderId="3" xfId="0" applyFont="1" applyFill="1" applyBorder="1" applyAlignment="1">
      <alignment horizontal="center"/>
    </xf>
    <xf numFmtId="0" fontId="24" fillId="13" borderId="6" xfId="0" applyFont="1" applyFill="1" applyBorder="1"/>
    <xf numFmtId="0" fontId="24" fillId="13" borderId="8" xfId="0" applyFont="1" applyFill="1" applyBorder="1"/>
    <xf numFmtId="0" fontId="24" fillId="13" borderId="9" xfId="0" applyFont="1" applyFill="1" applyBorder="1"/>
    <xf numFmtId="0" fontId="24" fillId="13" borderId="10" xfId="0" applyFont="1" applyFill="1" applyBorder="1"/>
    <xf numFmtId="0" fontId="0" fillId="8" borderId="11" xfId="0" applyFill="1" applyBorder="1"/>
    <xf numFmtId="0" fontId="0" fillId="8" borderId="12" xfId="0" applyFill="1" applyBorder="1"/>
    <xf numFmtId="0" fontId="1" fillId="8" borderId="14" xfId="0" applyFont="1" applyFill="1" applyBorder="1"/>
    <xf numFmtId="0" fontId="0" fillId="8" borderId="14" xfId="0" applyFill="1" applyBorder="1"/>
    <xf numFmtId="0" fontId="1" fillId="8" borderId="12" xfId="0" applyFont="1" applyFill="1" applyBorder="1"/>
    <xf numFmtId="0" fontId="0" fillId="8" borderId="13" xfId="0" applyFill="1" applyBorder="1"/>
    <xf numFmtId="0" fontId="1" fillId="12" borderId="3" xfId="0" applyFont="1" applyFill="1" applyBorder="1"/>
    <xf numFmtId="0" fontId="0" fillId="12" borderId="3" xfId="0" applyFill="1" applyBorder="1"/>
    <xf numFmtId="0" fontId="28" fillId="12" borderId="3" xfId="0" applyFont="1" applyFill="1" applyBorder="1"/>
    <xf numFmtId="2" fontId="1" fillId="12" borderId="3" xfId="0" applyNumberFormat="1" applyFont="1" applyFill="1" applyBorder="1"/>
    <xf numFmtId="0" fontId="1" fillId="11" borderId="3" xfId="0" applyFont="1" applyFill="1" applyBorder="1"/>
    <xf numFmtId="0" fontId="28" fillId="11" borderId="3" xfId="0" applyFont="1" applyFill="1" applyBorder="1"/>
    <xf numFmtId="2" fontId="1" fillId="11" borderId="3" xfId="0" applyNumberFormat="1" applyFont="1" applyFill="1" applyBorder="1"/>
    <xf numFmtId="2" fontId="0" fillId="12" borderId="3" xfId="0" applyNumberFormat="1" applyFill="1" applyBorder="1"/>
    <xf numFmtId="0" fontId="0" fillId="2" borderId="3" xfId="0" applyFill="1" applyBorder="1"/>
    <xf numFmtId="0" fontId="0" fillId="3" borderId="3" xfId="0" applyFill="1" applyBorder="1"/>
    <xf numFmtId="0" fontId="30" fillId="3" borderId="3" xfId="0" applyFont="1" applyFill="1" applyBorder="1"/>
    <xf numFmtId="2" fontId="30" fillId="3" borderId="3" xfId="0" applyNumberFormat="1" applyFont="1" applyFill="1" applyBorder="1"/>
    <xf numFmtId="2" fontId="0" fillId="3" borderId="3" xfId="0" applyNumberFormat="1" applyFill="1" applyBorder="1"/>
    <xf numFmtId="2" fontId="0" fillId="11" borderId="3" xfId="0" applyNumberFormat="1" applyFill="1" applyBorder="1"/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5" fillId="8" borderId="1" xfId="0" applyFont="1" applyFill="1" applyBorder="1" applyAlignment="1">
      <alignment horizontal="left"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 indent="1"/>
    </xf>
    <xf numFmtId="0" fontId="3" fillId="9" borderId="2" xfId="0" applyFont="1" applyFill="1" applyBorder="1" applyAlignment="1">
      <alignment horizontal="left" vertical="center" wrapText="1" indent="1"/>
    </xf>
    <xf numFmtId="0" fontId="3" fillId="9" borderId="4" xfId="0" applyFont="1" applyFill="1" applyBorder="1" applyAlignment="1">
      <alignment horizontal="left" vertical="center" wrapText="1" indent="1"/>
    </xf>
    <xf numFmtId="2" fontId="9" fillId="10" borderId="3" xfId="0" applyNumberFormat="1" applyFont="1" applyFill="1" applyBorder="1"/>
    <xf numFmtId="0" fontId="0" fillId="10" borderId="3" xfId="0" applyFill="1" applyBorder="1"/>
    <xf numFmtId="2" fontId="0" fillId="8" borderId="14" xfId="0" applyNumberFormat="1" applyFill="1" applyBorder="1"/>
    <xf numFmtId="0" fontId="0" fillId="0" borderId="8" xfId="0" applyBorder="1"/>
    <xf numFmtId="0" fontId="26" fillId="0" borderId="0" xfId="0" applyFont="1"/>
    <xf numFmtId="0" fontId="29" fillId="0" borderId="15" xfId="0" applyFont="1" applyBorder="1"/>
    <xf numFmtId="0" fontId="29" fillId="0" borderId="16" xfId="0" applyFont="1" applyBorder="1"/>
    <xf numFmtId="0" fontId="29" fillId="0" borderId="17" xfId="0" applyFont="1" applyBorder="1"/>
    <xf numFmtId="0" fontId="29" fillId="0" borderId="18" xfId="0" applyFont="1" applyBorder="1"/>
    <xf numFmtId="4" fontId="1" fillId="7" borderId="3" xfId="0" applyNumberFormat="1" applyFont="1" applyFill="1" applyBorder="1"/>
    <xf numFmtId="4" fontId="0" fillId="0" borderId="3" xfId="0" applyNumberFormat="1" applyBorder="1"/>
    <xf numFmtId="3" fontId="3" fillId="2" borderId="0" xfId="0" applyNumberFormat="1" applyFont="1" applyFill="1" applyAlignment="1">
      <alignment horizontal="right"/>
    </xf>
    <xf numFmtId="0" fontId="0" fillId="0" borderId="6" xfId="0" applyBorder="1"/>
    <xf numFmtId="0" fontId="0" fillId="0" borderId="6" xfId="0" applyBorder="1" applyAlignment="1">
      <alignment horizontal="left"/>
    </xf>
    <xf numFmtId="3" fontId="3" fillId="2" borderId="7" xfId="0" applyNumberFormat="1" applyFont="1" applyFill="1" applyBorder="1" applyAlignment="1">
      <alignment horizontal="right"/>
    </xf>
    <xf numFmtId="0" fontId="0" fillId="0" borderId="19" xfId="0" applyBorder="1"/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" fillId="10" borderId="3" xfId="0" applyFont="1" applyFill="1" applyBorder="1"/>
    <xf numFmtId="2" fontId="1" fillId="10" borderId="3" xfId="0" applyNumberFormat="1" applyFont="1" applyFill="1" applyBorder="1"/>
    <xf numFmtId="0" fontId="0" fillId="0" borderId="0" xfId="0" applyAlignment="1">
      <alignment horizontal="center"/>
    </xf>
    <xf numFmtId="0" fontId="24" fillId="13" borderId="20" xfId="0" applyFont="1" applyFill="1" applyBorder="1"/>
    <xf numFmtId="0" fontId="24" fillId="13" borderId="21" xfId="0" applyFont="1" applyFill="1" applyBorder="1"/>
    <xf numFmtId="4" fontId="27" fillId="0" borderId="0" xfId="0" applyNumberFormat="1" applyFont="1" applyAlignment="1">
      <alignment horizontal="left"/>
    </xf>
    <xf numFmtId="4" fontId="29" fillId="0" borderId="16" xfId="0" applyNumberFormat="1" applyFont="1" applyBorder="1"/>
    <xf numFmtId="4" fontId="27" fillId="0" borderId="0" xfId="0" applyNumberFormat="1" applyFont="1"/>
    <xf numFmtId="4" fontId="28" fillId="0" borderId="0" xfId="0" applyNumberFormat="1" applyFont="1"/>
    <xf numFmtId="4" fontId="24" fillId="13" borderId="8" xfId="0" applyNumberFormat="1" applyFont="1" applyFill="1" applyBorder="1"/>
    <xf numFmtId="4" fontId="24" fillId="13" borderId="10" xfId="0" applyNumberFormat="1" applyFont="1" applyFill="1" applyBorder="1"/>
    <xf numFmtId="4" fontId="0" fillId="8" borderId="14" xfId="0" applyNumberFormat="1" applyFill="1" applyBorder="1"/>
    <xf numFmtId="4" fontId="9" fillId="10" borderId="3" xfId="0" applyNumberFormat="1" applyFont="1" applyFill="1" applyBorder="1"/>
    <xf numFmtId="4" fontId="0" fillId="11" borderId="3" xfId="0" applyNumberFormat="1" applyFill="1" applyBorder="1"/>
    <xf numFmtId="4" fontId="1" fillId="10" borderId="3" xfId="0" applyNumberFormat="1" applyFont="1" applyFill="1" applyBorder="1"/>
    <xf numFmtId="4" fontId="0" fillId="0" borderId="0" xfId="0" applyNumberFormat="1"/>
    <xf numFmtId="4" fontId="29" fillId="0" borderId="0" xfId="0" applyNumberFormat="1" applyFont="1"/>
    <xf numFmtId="4" fontId="1" fillId="0" borderId="0" xfId="0" applyNumberFormat="1" applyFont="1"/>
    <xf numFmtId="4" fontId="24" fillId="0" borderId="0" xfId="0" applyNumberFormat="1" applyFont="1"/>
    <xf numFmtId="4" fontId="9" fillId="0" borderId="0" xfId="0" applyNumberFormat="1" applyFont="1"/>
    <xf numFmtId="4" fontId="0" fillId="0" borderId="10" xfId="0" applyNumberFormat="1" applyFill="1" applyBorder="1"/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0" xfId="0" applyFont="1" applyFill="1" applyAlignment="1">
      <alignment horizontal="left" vertical="center" wrapText="1"/>
    </xf>
    <xf numFmtId="0" fontId="25" fillId="8" borderId="1" xfId="0" applyFont="1" applyFill="1" applyBorder="1" applyAlignment="1">
      <alignment horizontal="left"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25" fillId="8" borderId="4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0" fontId="1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" fontId="32" fillId="0" borderId="3" xfId="0" applyNumberFormat="1" applyFont="1" applyBorder="1"/>
    <xf numFmtId="4" fontId="32" fillId="11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16" workbookViewId="0">
      <selection activeCell="A5" sqref="A5:J5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200" t="s">
        <v>192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201" t="s">
        <v>162</v>
      </c>
      <c r="B3" s="201"/>
      <c r="C3" s="201"/>
      <c r="D3" s="201"/>
      <c r="E3" s="201"/>
      <c r="F3" s="201"/>
      <c r="G3" s="201"/>
      <c r="H3" s="201"/>
      <c r="I3" s="202"/>
      <c r="J3" s="202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200" t="s">
        <v>194</v>
      </c>
      <c r="B5" s="203"/>
      <c r="C5" s="203"/>
      <c r="D5" s="203"/>
      <c r="E5" s="203"/>
      <c r="F5" s="203"/>
      <c r="G5" s="203"/>
      <c r="H5" s="203"/>
      <c r="I5" s="203"/>
      <c r="J5" s="203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5" t="s">
        <v>38</v>
      </c>
    </row>
    <row r="7" spans="1:10" x14ac:dyDescent="0.25">
      <c r="A7" s="28"/>
      <c r="B7" s="29"/>
      <c r="C7" s="29"/>
      <c r="D7" s="30"/>
      <c r="E7" s="31"/>
      <c r="F7" s="3" t="s">
        <v>39</v>
      </c>
      <c r="G7" s="3" t="s">
        <v>37</v>
      </c>
      <c r="H7" s="3" t="s">
        <v>190</v>
      </c>
      <c r="I7" s="3"/>
      <c r="J7" s="3"/>
    </row>
    <row r="8" spans="1:10" x14ac:dyDescent="0.25">
      <c r="A8" s="204" t="s">
        <v>0</v>
      </c>
      <c r="B8" s="205"/>
      <c r="C8" s="205"/>
      <c r="D8" s="205"/>
      <c r="E8" s="206"/>
      <c r="F8" s="32">
        <f>F9+F10</f>
        <v>0</v>
      </c>
      <c r="G8" s="32">
        <f t="shared" ref="G8:H8" si="0">G9+G10</f>
        <v>97955.96</v>
      </c>
      <c r="H8" s="32">
        <f t="shared" si="0"/>
        <v>50000</v>
      </c>
      <c r="I8" s="32">
        <f t="shared" ref="I8:J8" si="1">I9+I10</f>
        <v>0</v>
      </c>
      <c r="J8" s="32">
        <f t="shared" si="1"/>
        <v>0</v>
      </c>
    </row>
    <row r="9" spans="1:10" x14ac:dyDescent="0.25">
      <c r="A9" s="207" t="s">
        <v>41</v>
      </c>
      <c r="B9" s="208"/>
      <c r="C9" s="208"/>
      <c r="D9" s="208"/>
      <c r="E9" s="199"/>
      <c r="F9" s="33">
        <v>0</v>
      </c>
      <c r="G9" s="33">
        <v>97955.96</v>
      </c>
      <c r="H9" s="33">
        <v>50000</v>
      </c>
      <c r="I9" s="33"/>
      <c r="J9" s="33"/>
    </row>
    <row r="10" spans="1:10" x14ac:dyDescent="0.25">
      <c r="A10" s="198" t="s">
        <v>42</v>
      </c>
      <c r="B10" s="199"/>
      <c r="C10" s="199"/>
      <c r="D10" s="199"/>
      <c r="E10" s="199"/>
      <c r="F10" s="33">
        <v>0</v>
      </c>
      <c r="G10" s="33">
        <v>0</v>
      </c>
      <c r="H10" s="33">
        <v>0</v>
      </c>
      <c r="I10" s="33">
        <v>0</v>
      </c>
      <c r="J10" s="33">
        <v>0</v>
      </c>
    </row>
    <row r="11" spans="1:10" x14ac:dyDescent="0.25">
      <c r="A11" s="36" t="s">
        <v>1</v>
      </c>
      <c r="B11" s="44"/>
      <c r="C11" s="44"/>
      <c r="D11" s="44"/>
      <c r="E11" s="44"/>
      <c r="F11" s="32">
        <f>F12+F13</f>
        <v>0</v>
      </c>
      <c r="G11" s="32">
        <f t="shared" ref="G11:H11" si="2">G12+G13</f>
        <v>97955.959999999992</v>
      </c>
      <c r="H11" s="32">
        <f t="shared" si="2"/>
        <v>50000</v>
      </c>
      <c r="I11" s="32">
        <f t="shared" ref="I11:J11" si="3">I12+I13</f>
        <v>0</v>
      </c>
      <c r="J11" s="32">
        <f t="shared" si="3"/>
        <v>0</v>
      </c>
    </row>
    <row r="12" spans="1:10" x14ac:dyDescent="0.25">
      <c r="A12" s="209" t="s">
        <v>43</v>
      </c>
      <c r="B12" s="208"/>
      <c r="C12" s="208"/>
      <c r="D12" s="208"/>
      <c r="E12" s="208"/>
      <c r="F12" s="33">
        <v>0</v>
      </c>
      <c r="G12" s="33">
        <v>46355.63</v>
      </c>
      <c r="H12" s="33">
        <v>16000</v>
      </c>
      <c r="I12" s="33"/>
      <c r="J12" s="33"/>
    </row>
    <row r="13" spans="1:10" x14ac:dyDescent="0.25">
      <c r="A13" s="198" t="s">
        <v>44</v>
      </c>
      <c r="B13" s="199"/>
      <c r="C13" s="199"/>
      <c r="D13" s="199"/>
      <c r="E13" s="199"/>
      <c r="F13" s="33">
        <v>0</v>
      </c>
      <c r="G13" s="33">
        <v>51600.33</v>
      </c>
      <c r="H13" s="33">
        <v>34000</v>
      </c>
      <c r="I13" s="33"/>
      <c r="J13" s="33"/>
    </row>
    <row r="14" spans="1:10" x14ac:dyDescent="0.25">
      <c r="A14" s="210" t="s">
        <v>67</v>
      </c>
      <c r="B14" s="205"/>
      <c r="C14" s="205"/>
      <c r="D14" s="205"/>
      <c r="E14" s="205"/>
      <c r="F14" s="32">
        <f>F8-F11</f>
        <v>0</v>
      </c>
      <c r="G14" s="32">
        <f t="shared" ref="G14:H14" si="4">G8-G11</f>
        <v>0</v>
      </c>
      <c r="H14" s="32">
        <f t="shared" si="4"/>
        <v>0</v>
      </c>
      <c r="I14" s="32">
        <f t="shared" ref="I14:J14" si="5">I8-I11</f>
        <v>0</v>
      </c>
      <c r="J14" s="32">
        <f t="shared" si="5"/>
        <v>0</v>
      </c>
    </row>
    <row r="15" spans="1:10" ht="18" x14ac:dyDescent="0.25">
      <c r="A15" s="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200" t="s">
        <v>30</v>
      </c>
      <c r="B16" s="203"/>
      <c r="C16" s="203"/>
      <c r="D16" s="203"/>
      <c r="E16" s="203"/>
      <c r="F16" s="203"/>
      <c r="G16" s="203"/>
      <c r="H16" s="203"/>
      <c r="I16" s="203"/>
      <c r="J16" s="203"/>
    </row>
    <row r="17" spans="1:10" ht="18" x14ac:dyDescent="0.25">
      <c r="A17" s="4"/>
      <c r="B17" s="22"/>
      <c r="C17" s="22"/>
      <c r="D17" s="22"/>
      <c r="E17" s="22"/>
      <c r="F17" s="22"/>
      <c r="G17" s="22"/>
      <c r="H17" s="23"/>
      <c r="I17" s="23"/>
      <c r="J17" s="23"/>
    </row>
    <row r="18" spans="1:10" x14ac:dyDescent="0.25">
      <c r="A18" s="28"/>
      <c r="B18" s="29"/>
      <c r="C18" s="29"/>
      <c r="D18" s="30"/>
      <c r="E18" s="31"/>
      <c r="F18" s="3" t="s">
        <v>39</v>
      </c>
      <c r="G18" s="3" t="s">
        <v>37</v>
      </c>
      <c r="H18" s="3" t="s">
        <v>191</v>
      </c>
      <c r="I18" s="3"/>
      <c r="J18" s="3"/>
    </row>
    <row r="19" spans="1:10" x14ac:dyDescent="0.25">
      <c r="A19" s="198" t="s">
        <v>45</v>
      </c>
      <c r="B19" s="199"/>
      <c r="C19" s="199"/>
      <c r="D19" s="199"/>
      <c r="E19" s="199"/>
      <c r="F19" s="33">
        <v>0</v>
      </c>
      <c r="G19" s="33">
        <v>0</v>
      </c>
      <c r="H19" s="33">
        <v>0</v>
      </c>
      <c r="I19" s="33"/>
      <c r="J19" s="45"/>
    </row>
    <row r="20" spans="1:10" x14ac:dyDescent="0.25">
      <c r="A20" s="198" t="s">
        <v>46</v>
      </c>
      <c r="B20" s="199"/>
      <c r="C20" s="199"/>
      <c r="D20" s="199"/>
      <c r="E20" s="199"/>
      <c r="F20" s="33">
        <v>0</v>
      </c>
      <c r="G20" s="33">
        <v>0</v>
      </c>
      <c r="H20" s="33">
        <v>0</v>
      </c>
      <c r="I20" s="33"/>
      <c r="J20" s="45"/>
    </row>
    <row r="21" spans="1:10" x14ac:dyDescent="0.25">
      <c r="A21" s="210" t="s">
        <v>2</v>
      </c>
      <c r="B21" s="205"/>
      <c r="C21" s="205"/>
      <c r="D21" s="205"/>
      <c r="E21" s="205"/>
      <c r="F21" s="32">
        <f>F19-F20</f>
        <v>0</v>
      </c>
      <c r="G21" s="32">
        <f t="shared" ref="G21:J21" si="6">G19-G20</f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</row>
    <row r="22" spans="1:10" x14ac:dyDescent="0.25">
      <c r="A22" s="210" t="s">
        <v>68</v>
      </c>
      <c r="B22" s="205"/>
      <c r="C22" s="205"/>
      <c r="D22" s="205"/>
      <c r="E22" s="205"/>
      <c r="F22" s="32">
        <f>F14+F21</f>
        <v>0</v>
      </c>
      <c r="G22" s="32">
        <f t="shared" ref="G22:J22" si="7">G14+G21</f>
        <v>0</v>
      </c>
      <c r="H22" s="32">
        <f t="shared" si="7"/>
        <v>0</v>
      </c>
      <c r="I22" s="32">
        <f t="shared" si="7"/>
        <v>0</v>
      </c>
      <c r="J22" s="32">
        <f t="shared" si="7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200" t="s">
        <v>69</v>
      </c>
      <c r="B24" s="203"/>
      <c r="C24" s="203"/>
      <c r="D24" s="203"/>
      <c r="E24" s="203"/>
      <c r="F24" s="203"/>
      <c r="G24" s="203"/>
      <c r="H24" s="203"/>
      <c r="I24" s="203"/>
      <c r="J24" s="203"/>
    </row>
    <row r="25" spans="1:10" ht="15.75" x14ac:dyDescent="0.25">
      <c r="A25" s="42"/>
      <c r="B25" s="43"/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28"/>
      <c r="B26" s="29"/>
      <c r="C26" s="29"/>
      <c r="D26" s="30"/>
      <c r="E26" s="31"/>
      <c r="F26" s="3" t="s">
        <v>39</v>
      </c>
      <c r="G26" s="3" t="s">
        <v>37</v>
      </c>
      <c r="H26" s="3" t="s">
        <v>191</v>
      </c>
      <c r="I26" s="3"/>
      <c r="J26" s="3"/>
    </row>
    <row r="27" spans="1:10" ht="15" customHeight="1" x14ac:dyDescent="0.25">
      <c r="A27" s="213" t="s">
        <v>70</v>
      </c>
      <c r="B27" s="214"/>
      <c r="C27" s="214"/>
      <c r="D27" s="214"/>
      <c r="E27" s="215"/>
      <c r="F27" s="46">
        <v>0</v>
      </c>
      <c r="G27" s="46">
        <v>0</v>
      </c>
      <c r="H27" s="46">
        <v>0</v>
      </c>
      <c r="I27" s="46">
        <v>0</v>
      </c>
      <c r="J27" s="47">
        <v>0</v>
      </c>
    </row>
    <row r="28" spans="1:10" ht="15" customHeight="1" x14ac:dyDescent="0.25">
      <c r="A28" s="210" t="s">
        <v>71</v>
      </c>
      <c r="B28" s="205"/>
      <c r="C28" s="205"/>
      <c r="D28" s="205"/>
      <c r="E28" s="205"/>
      <c r="F28" s="48">
        <v>0</v>
      </c>
      <c r="G28" s="48">
        <f t="shared" ref="G28:J28" si="8">G22+G27</f>
        <v>0</v>
      </c>
      <c r="H28" s="48">
        <f t="shared" si="8"/>
        <v>0</v>
      </c>
      <c r="I28" s="48">
        <f t="shared" si="8"/>
        <v>0</v>
      </c>
      <c r="J28" s="49">
        <f t="shared" si="8"/>
        <v>0</v>
      </c>
    </row>
    <row r="29" spans="1:10" ht="45" customHeight="1" x14ac:dyDescent="0.25">
      <c r="A29" s="204" t="s">
        <v>72</v>
      </c>
      <c r="B29" s="216"/>
      <c r="C29" s="216"/>
      <c r="D29" s="216"/>
      <c r="E29" s="217"/>
      <c r="F29" s="48">
        <v>0</v>
      </c>
      <c r="G29" s="48">
        <f t="shared" ref="G29:J29" si="9">G14+G21+G27-G28</f>
        <v>0</v>
      </c>
      <c r="H29" s="48">
        <f t="shared" si="9"/>
        <v>0</v>
      </c>
      <c r="I29" s="48">
        <f t="shared" si="9"/>
        <v>0</v>
      </c>
      <c r="J29" s="49">
        <f t="shared" si="9"/>
        <v>0</v>
      </c>
    </row>
    <row r="30" spans="1:10" ht="15.75" x14ac:dyDescent="0.25">
      <c r="A30" s="50"/>
      <c r="B30" s="51"/>
      <c r="C30" s="51"/>
      <c r="D30" s="51"/>
      <c r="E30" s="51"/>
      <c r="F30" s="51"/>
      <c r="G30" s="51"/>
      <c r="H30" s="51"/>
      <c r="I30" s="51"/>
      <c r="J30" s="51"/>
    </row>
    <row r="31" spans="1:10" ht="15.75" x14ac:dyDescent="0.25">
      <c r="A31" s="218" t="s">
        <v>66</v>
      </c>
      <c r="B31" s="218"/>
      <c r="C31" s="218"/>
      <c r="D31" s="218"/>
      <c r="E31" s="218"/>
      <c r="F31" s="218"/>
      <c r="G31" s="218"/>
      <c r="H31" s="218"/>
      <c r="I31" s="218"/>
      <c r="J31" s="218"/>
    </row>
    <row r="32" spans="1:10" ht="18" x14ac:dyDescent="0.25">
      <c r="A32" s="52"/>
      <c r="B32" s="53"/>
      <c r="C32" s="53"/>
      <c r="D32" s="53"/>
      <c r="E32" s="53"/>
      <c r="F32" s="53"/>
      <c r="G32" s="53"/>
      <c r="H32" s="54"/>
      <c r="I32" s="54"/>
      <c r="J32" s="54"/>
    </row>
    <row r="33" spans="1:10" x14ac:dyDescent="0.25">
      <c r="A33" s="55"/>
      <c r="B33" s="56"/>
      <c r="C33" s="56"/>
      <c r="D33" s="57"/>
      <c r="E33" s="58"/>
      <c r="F33" s="59" t="s">
        <v>39</v>
      </c>
      <c r="G33" s="59" t="s">
        <v>37</v>
      </c>
      <c r="H33" s="3" t="s">
        <v>191</v>
      </c>
      <c r="I33" s="59"/>
      <c r="J33" s="59"/>
    </row>
    <row r="34" spans="1:10" x14ac:dyDescent="0.25">
      <c r="A34" s="213" t="s">
        <v>70</v>
      </c>
      <c r="B34" s="214"/>
      <c r="C34" s="214"/>
      <c r="D34" s="214"/>
      <c r="E34" s="215"/>
      <c r="F34" s="46">
        <v>0</v>
      </c>
      <c r="G34" s="46">
        <f>F37</f>
        <v>0</v>
      </c>
      <c r="H34" s="46">
        <f>G37</f>
        <v>0</v>
      </c>
      <c r="I34" s="46">
        <f>H37</f>
        <v>0</v>
      </c>
      <c r="J34" s="47">
        <f>I37</f>
        <v>0</v>
      </c>
    </row>
    <row r="35" spans="1:10" ht="28.5" customHeight="1" x14ac:dyDescent="0.25">
      <c r="A35" s="213" t="s">
        <v>73</v>
      </c>
      <c r="B35" s="214"/>
      <c r="C35" s="214"/>
      <c r="D35" s="214"/>
      <c r="E35" s="215"/>
      <c r="F35" s="46">
        <v>0</v>
      </c>
      <c r="G35" s="46">
        <v>0</v>
      </c>
      <c r="H35" s="46">
        <v>0</v>
      </c>
      <c r="I35" s="46">
        <v>0</v>
      </c>
      <c r="J35" s="47">
        <v>0</v>
      </c>
    </row>
    <row r="36" spans="1:10" x14ac:dyDescent="0.25">
      <c r="A36" s="213" t="s">
        <v>74</v>
      </c>
      <c r="B36" s="219"/>
      <c r="C36" s="219"/>
      <c r="D36" s="219"/>
      <c r="E36" s="220"/>
      <c r="F36" s="46">
        <v>0</v>
      </c>
      <c r="G36" s="46">
        <v>0</v>
      </c>
      <c r="H36" s="46">
        <v>0</v>
      </c>
      <c r="I36" s="46">
        <v>0</v>
      </c>
      <c r="J36" s="47">
        <v>0</v>
      </c>
    </row>
    <row r="37" spans="1:10" ht="15" customHeight="1" x14ac:dyDescent="0.25">
      <c r="A37" s="210" t="s">
        <v>71</v>
      </c>
      <c r="B37" s="205"/>
      <c r="C37" s="205"/>
      <c r="D37" s="205"/>
      <c r="E37" s="205"/>
      <c r="F37" s="34">
        <f>F34-F35+F36</f>
        <v>0</v>
      </c>
      <c r="G37" s="34">
        <f t="shared" ref="G37:J37" si="10">G34-G35+G36</f>
        <v>0</v>
      </c>
      <c r="H37" s="34">
        <f t="shared" si="10"/>
        <v>0</v>
      </c>
      <c r="I37" s="34">
        <f t="shared" si="10"/>
        <v>0</v>
      </c>
      <c r="J37" s="60">
        <f t="shared" si="10"/>
        <v>0</v>
      </c>
    </row>
    <row r="38" spans="1:10" ht="17.25" customHeight="1" x14ac:dyDescent="0.25"/>
    <row r="39" spans="1:10" x14ac:dyDescent="0.25">
      <c r="A39" s="211" t="s">
        <v>40</v>
      </c>
      <c r="B39" s="212"/>
      <c r="C39" s="212"/>
      <c r="D39" s="212"/>
      <c r="E39" s="212"/>
      <c r="F39" s="212"/>
      <c r="G39" s="212"/>
      <c r="H39" s="212"/>
      <c r="I39" s="212"/>
      <c r="J39" s="212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2"/>
  <sheetViews>
    <sheetView topLeftCell="A13" workbookViewId="0">
      <selection activeCell="H71" sqref="H71"/>
    </sheetView>
  </sheetViews>
  <sheetFormatPr defaultRowHeight="15" x14ac:dyDescent="0.25"/>
  <cols>
    <col min="5" max="5" width="51" customWidth="1"/>
    <col min="6" max="6" width="12.140625" customWidth="1"/>
    <col min="7" max="7" width="12.42578125" customWidth="1"/>
    <col min="8" max="8" width="12.5703125" customWidth="1"/>
    <col min="9" max="9" width="13" customWidth="1"/>
  </cols>
  <sheetData>
    <row r="1" spans="1:10" ht="16.5" thickBot="1" x14ac:dyDescent="0.3">
      <c r="A1" s="95" t="s">
        <v>90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6.5" thickBot="1" x14ac:dyDescent="0.3">
      <c r="A2" s="95" t="s">
        <v>182</v>
      </c>
      <c r="B2" s="96"/>
      <c r="C2" s="96"/>
      <c r="D2" s="96"/>
      <c r="E2" s="96"/>
      <c r="F2" s="160" t="s">
        <v>162</v>
      </c>
      <c r="G2" s="161"/>
      <c r="H2" s="162"/>
      <c r="I2" s="114"/>
      <c r="J2" s="114"/>
    </row>
    <row r="4" spans="1:10" ht="15.75" x14ac:dyDescent="0.25">
      <c r="E4" s="96" t="s">
        <v>183</v>
      </c>
    </row>
    <row r="5" spans="1:10" ht="15.75" x14ac:dyDescent="0.25">
      <c r="C5" s="97" t="s">
        <v>184</v>
      </c>
      <c r="D5" s="96"/>
      <c r="E5" s="96"/>
    </row>
    <row r="6" spans="1:10" x14ac:dyDescent="0.25">
      <c r="D6" s="97" t="s">
        <v>158</v>
      </c>
      <c r="E6" s="97"/>
      <c r="F6" s="97"/>
      <c r="G6" s="97"/>
      <c r="H6" s="97"/>
    </row>
    <row r="8" spans="1:10" x14ac:dyDescent="0.25">
      <c r="A8" s="116" t="s">
        <v>5</v>
      </c>
      <c r="B8" s="117" t="s">
        <v>6</v>
      </c>
      <c r="C8" s="117" t="s">
        <v>93</v>
      </c>
      <c r="D8" s="117" t="s">
        <v>94</v>
      </c>
      <c r="E8" s="117" t="s">
        <v>3</v>
      </c>
      <c r="F8" s="117" t="s">
        <v>37</v>
      </c>
      <c r="G8" s="117" t="s">
        <v>185</v>
      </c>
      <c r="H8" s="117"/>
      <c r="I8" s="117"/>
    </row>
    <row r="9" spans="1:10" ht="15.75" thickBot="1" x14ac:dyDescent="0.3">
      <c r="A9" s="118"/>
      <c r="B9" s="119"/>
      <c r="C9" s="119"/>
      <c r="D9" s="119"/>
      <c r="E9" s="119"/>
      <c r="F9" s="119"/>
      <c r="G9" s="119" t="s">
        <v>186</v>
      </c>
      <c r="H9" s="119"/>
      <c r="I9" s="119"/>
    </row>
    <row r="10" spans="1:10" x14ac:dyDescent="0.25">
      <c r="A10" s="120"/>
      <c r="B10" s="121"/>
      <c r="C10" s="121"/>
      <c r="D10" s="121"/>
      <c r="E10" s="122" t="s">
        <v>159</v>
      </c>
      <c r="F10" s="157">
        <f>SUM(F11+F18+F51+F56+F67)</f>
        <v>96955.959999999992</v>
      </c>
      <c r="G10" s="157">
        <f>SUM(G11+G18+G51+G56+G67)</f>
        <v>50000</v>
      </c>
      <c r="H10" s="157">
        <f>SUM(H11+H18+H51+H56+H66)</f>
        <v>0</v>
      </c>
      <c r="I10" s="157">
        <f>SUM(I11+I18+I51+I56+I66)</f>
        <v>0</v>
      </c>
    </row>
    <row r="11" spans="1:10" x14ac:dyDescent="0.25">
      <c r="A11" s="115">
        <v>3</v>
      </c>
      <c r="B11" s="112">
        <v>31</v>
      </c>
      <c r="C11" s="107"/>
      <c r="D11" s="107"/>
      <c r="E11" s="107" t="s">
        <v>11</v>
      </c>
      <c r="F11" s="107">
        <f t="shared" ref="F11:G11" si="0">SUM(F12+F14+F16)</f>
        <v>26950.85</v>
      </c>
      <c r="G11" s="155">
        <f t="shared" si="0"/>
        <v>3713.45</v>
      </c>
      <c r="H11" s="155">
        <f t="shared" ref="H11:I11" si="1">SUM(H12+H14+H16)</f>
        <v>0</v>
      </c>
      <c r="I11" s="155">
        <f t="shared" si="1"/>
        <v>0</v>
      </c>
    </row>
    <row r="12" spans="1:10" x14ac:dyDescent="0.25">
      <c r="A12" s="93"/>
      <c r="B12" s="108"/>
      <c r="C12" s="109">
        <v>311</v>
      </c>
      <c r="D12" s="109"/>
      <c r="E12" s="109" t="s">
        <v>110</v>
      </c>
      <c r="F12" s="109">
        <f>SUM(F13)</f>
        <v>22618.75</v>
      </c>
      <c r="G12" s="139">
        <f>SUM(G13)</f>
        <v>2930</v>
      </c>
      <c r="H12" s="139">
        <f>SUM(H13)</f>
        <v>0</v>
      </c>
      <c r="I12" s="139">
        <f>SUM(I13)</f>
        <v>0</v>
      </c>
    </row>
    <row r="13" spans="1:10" x14ac:dyDescent="0.25">
      <c r="A13" s="93"/>
      <c r="B13" s="113"/>
      <c r="C13" s="93"/>
      <c r="D13" s="93">
        <v>3111</v>
      </c>
      <c r="E13" s="93" t="s">
        <v>111</v>
      </c>
      <c r="F13" s="93">
        <v>22618.75</v>
      </c>
      <c r="G13" s="103">
        <v>2930</v>
      </c>
      <c r="H13" s="103"/>
      <c r="I13" s="103"/>
    </row>
    <row r="14" spans="1:10" x14ac:dyDescent="0.25">
      <c r="A14" s="93"/>
      <c r="B14" s="108"/>
      <c r="C14" s="109">
        <v>312</v>
      </c>
      <c r="D14" s="109"/>
      <c r="E14" s="109" t="s">
        <v>112</v>
      </c>
      <c r="F14" s="139">
        <f>SUM(F15)</f>
        <v>600</v>
      </c>
      <c r="G14" s="139">
        <f>G15</f>
        <v>300</v>
      </c>
      <c r="H14" s="139">
        <f>H15</f>
        <v>0</v>
      </c>
      <c r="I14" s="139">
        <f>I15</f>
        <v>0</v>
      </c>
    </row>
    <row r="15" spans="1:10" x14ac:dyDescent="0.25">
      <c r="A15" s="93"/>
      <c r="B15" s="113"/>
      <c r="C15" s="93"/>
      <c r="D15" s="93">
        <v>3121</v>
      </c>
      <c r="E15" s="93" t="s">
        <v>113</v>
      </c>
      <c r="F15" s="103">
        <v>600</v>
      </c>
      <c r="G15" s="103">
        <v>300</v>
      </c>
      <c r="H15" s="103"/>
      <c r="I15" s="103"/>
    </row>
    <row r="16" spans="1:10" x14ac:dyDescent="0.25">
      <c r="A16" s="93"/>
      <c r="B16" s="108"/>
      <c r="C16" s="109">
        <v>313</v>
      </c>
      <c r="D16" s="109"/>
      <c r="E16" s="109" t="s">
        <v>114</v>
      </c>
      <c r="F16" s="139">
        <f>SUM(F17)</f>
        <v>3732.1</v>
      </c>
      <c r="G16" s="139">
        <f>G17</f>
        <v>483.45</v>
      </c>
      <c r="H16" s="139">
        <f>H17</f>
        <v>0</v>
      </c>
      <c r="I16" s="139">
        <f>I17</f>
        <v>0</v>
      </c>
    </row>
    <row r="17" spans="1:9" x14ac:dyDescent="0.25">
      <c r="A17" s="93"/>
      <c r="B17" s="113"/>
      <c r="C17" s="93"/>
      <c r="D17" s="93">
        <v>3132</v>
      </c>
      <c r="E17" s="93" t="s">
        <v>115</v>
      </c>
      <c r="F17" s="103">
        <v>3732.1</v>
      </c>
      <c r="G17" s="103">
        <v>483.45</v>
      </c>
      <c r="H17" s="103"/>
      <c r="I17" s="103"/>
    </row>
    <row r="18" spans="1:9" x14ac:dyDescent="0.25">
      <c r="A18" s="93"/>
      <c r="B18" s="112">
        <v>32</v>
      </c>
      <c r="C18" s="107"/>
      <c r="D18" s="107"/>
      <c r="E18" s="107" t="s">
        <v>27</v>
      </c>
      <c r="F18" s="107">
        <f t="shared" ref="F18:G18" si="2">SUM(F19+F22+F34+F45)</f>
        <v>19248.78</v>
      </c>
      <c r="G18" s="155">
        <f t="shared" si="2"/>
        <v>12214.550000000001</v>
      </c>
      <c r="H18" s="155">
        <f t="shared" ref="H18:I18" si="3">SUM(H19+H22+H34+H45)</f>
        <v>0</v>
      </c>
      <c r="I18" s="155">
        <f t="shared" si="3"/>
        <v>0</v>
      </c>
    </row>
    <row r="19" spans="1:9" x14ac:dyDescent="0.25">
      <c r="A19" s="93"/>
      <c r="B19" s="108"/>
      <c r="C19" s="109">
        <v>321</v>
      </c>
      <c r="D19" s="109"/>
      <c r="E19" s="109" t="s">
        <v>116</v>
      </c>
      <c r="F19" s="139">
        <f t="shared" ref="F19:G19" si="4">SUM(F20:F21)</f>
        <v>2370</v>
      </c>
      <c r="G19" s="139">
        <f t="shared" si="4"/>
        <v>240</v>
      </c>
      <c r="H19" s="139">
        <f t="shared" ref="H19:I19" si="5">SUM(H20:H21)</f>
        <v>0</v>
      </c>
      <c r="I19" s="139">
        <f t="shared" si="5"/>
        <v>0</v>
      </c>
    </row>
    <row r="20" spans="1:9" x14ac:dyDescent="0.25">
      <c r="A20" s="93"/>
      <c r="B20" s="93"/>
      <c r="C20" s="93"/>
      <c r="D20" s="93">
        <v>3211</v>
      </c>
      <c r="E20" s="93" t="s">
        <v>117</v>
      </c>
      <c r="F20" s="103">
        <v>450</v>
      </c>
      <c r="G20" s="103">
        <v>0</v>
      </c>
      <c r="H20" s="103"/>
      <c r="I20" s="103"/>
    </row>
    <row r="21" spans="1:9" x14ac:dyDescent="0.25">
      <c r="A21" s="93"/>
      <c r="B21" s="110"/>
      <c r="C21" s="93"/>
      <c r="D21" s="93">
        <v>3212</v>
      </c>
      <c r="E21" s="93" t="s">
        <v>118</v>
      </c>
      <c r="F21" s="103">
        <v>1920</v>
      </c>
      <c r="G21" s="103">
        <v>240</v>
      </c>
      <c r="H21" s="103"/>
      <c r="I21" s="103"/>
    </row>
    <row r="22" spans="1:9" x14ac:dyDescent="0.25">
      <c r="A22" s="93"/>
      <c r="B22" s="108"/>
      <c r="C22" s="109">
        <v>322</v>
      </c>
      <c r="D22" s="109"/>
      <c r="E22" s="109" t="s">
        <v>119</v>
      </c>
      <c r="F22" s="109">
        <f t="shared" ref="F22:G22" si="6">SUM(F23+F28+F31+F32+F33)</f>
        <v>7236.5</v>
      </c>
      <c r="G22" s="139">
        <f t="shared" si="6"/>
        <v>7265.82</v>
      </c>
      <c r="H22" s="139">
        <f t="shared" ref="H22:I22" si="7">SUM(H23+H28+H31+H32+H33)</f>
        <v>0</v>
      </c>
      <c r="I22" s="139">
        <f t="shared" si="7"/>
        <v>0</v>
      </c>
    </row>
    <row r="23" spans="1:9" x14ac:dyDescent="0.25">
      <c r="A23" s="93"/>
      <c r="B23" s="93"/>
      <c r="C23" s="93"/>
      <c r="D23" s="93">
        <v>3221</v>
      </c>
      <c r="E23" s="93" t="s">
        <v>120</v>
      </c>
      <c r="F23" s="103">
        <f>SUM(F24:F27)</f>
        <v>1940</v>
      </c>
      <c r="G23" s="103">
        <f>SUM(G24:G27)</f>
        <v>925.82</v>
      </c>
      <c r="H23" s="103">
        <f t="shared" ref="H23:I23" si="8">SUM(H24:H27)</f>
        <v>0</v>
      </c>
      <c r="I23" s="103">
        <f t="shared" si="8"/>
        <v>0</v>
      </c>
    </row>
    <row r="24" spans="1:9" x14ac:dyDescent="0.25">
      <c r="A24" s="93"/>
      <c r="B24" s="93"/>
      <c r="C24" s="93"/>
      <c r="D24" s="93">
        <v>32211</v>
      </c>
      <c r="E24" s="93" t="s">
        <v>121</v>
      </c>
      <c r="F24" s="103">
        <v>450</v>
      </c>
      <c r="G24" s="103">
        <v>400</v>
      </c>
      <c r="H24" s="103"/>
      <c r="I24" s="103"/>
    </row>
    <row r="25" spans="1:9" x14ac:dyDescent="0.25">
      <c r="A25" s="93"/>
      <c r="B25" s="93"/>
      <c r="C25" s="93"/>
      <c r="D25" s="93">
        <v>32212</v>
      </c>
      <c r="E25" s="93" t="s">
        <v>122</v>
      </c>
      <c r="F25" s="103">
        <v>600</v>
      </c>
      <c r="G25" s="103">
        <v>0</v>
      </c>
      <c r="H25" s="103"/>
      <c r="I25" s="103"/>
    </row>
    <row r="26" spans="1:9" x14ac:dyDescent="0.25">
      <c r="A26" s="93"/>
      <c r="B26" s="93"/>
      <c r="C26" s="93"/>
      <c r="D26" s="93">
        <v>32214</v>
      </c>
      <c r="E26" s="93" t="s">
        <v>123</v>
      </c>
      <c r="F26" s="103">
        <v>600</v>
      </c>
      <c r="G26" s="103">
        <v>500</v>
      </c>
      <c r="H26" s="103"/>
      <c r="I26" s="103"/>
    </row>
    <row r="27" spans="1:9" x14ac:dyDescent="0.25">
      <c r="A27" s="93"/>
      <c r="B27" s="93"/>
      <c r="C27" s="93"/>
      <c r="D27" s="93">
        <v>32216</v>
      </c>
      <c r="E27" s="93" t="s">
        <v>124</v>
      </c>
      <c r="F27" s="103">
        <v>290</v>
      </c>
      <c r="G27" s="103">
        <v>25.82</v>
      </c>
      <c r="H27" s="103"/>
      <c r="I27" s="103"/>
    </row>
    <row r="28" spans="1:9" x14ac:dyDescent="0.25">
      <c r="A28" s="93"/>
      <c r="B28" s="93"/>
      <c r="C28" s="93"/>
      <c r="D28" s="93">
        <v>3223</v>
      </c>
      <c r="E28" s="93" t="s">
        <v>125</v>
      </c>
      <c r="F28" s="103">
        <f>SUM(F29:F30)</f>
        <v>1440</v>
      </c>
      <c r="G28" s="103">
        <f>SUM(G29:G30)</f>
        <v>240</v>
      </c>
      <c r="H28" s="103">
        <f>SUM(H29:H30)</f>
        <v>0</v>
      </c>
      <c r="I28" s="103">
        <f>SUM(I29:I30)</f>
        <v>0</v>
      </c>
    </row>
    <row r="29" spans="1:9" x14ac:dyDescent="0.25">
      <c r="A29" s="93"/>
      <c r="B29" s="93"/>
      <c r="C29" s="93"/>
      <c r="D29" s="93">
        <v>32231</v>
      </c>
      <c r="E29" s="93" t="s">
        <v>126</v>
      </c>
      <c r="F29" s="103">
        <v>720</v>
      </c>
      <c r="G29" s="103">
        <v>120</v>
      </c>
      <c r="H29" s="103"/>
      <c r="I29" s="103"/>
    </row>
    <row r="30" spans="1:9" x14ac:dyDescent="0.25">
      <c r="A30" s="93"/>
      <c r="B30" s="93"/>
      <c r="C30" s="93"/>
      <c r="D30" s="93">
        <v>32233</v>
      </c>
      <c r="E30" s="93" t="s">
        <v>177</v>
      </c>
      <c r="F30" s="103">
        <v>720</v>
      </c>
      <c r="G30" s="103">
        <v>120</v>
      </c>
      <c r="H30" s="103"/>
      <c r="I30" s="103"/>
    </row>
    <row r="31" spans="1:9" x14ac:dyDescent="0.25">
      <c r="A31" s="93"/>
      <c r="B31" s="93"/>
      <c r="C31" s="93"/>
      <c r="D31" s="93">
        <v>3224</v>
      </c>
      <c r="E31" s="93" t="s">
        <v>128</v>
      </c>
      <c r="F31" s="93">
        <v>66.5</v>
      </c>
      <c r="G31" s="103">
        <v>100</v>
      </c>
      <c r="H31" s="103"/>
      <c r="I31" s="103"/>
    </row>
    <row r="32" spans="1:9" x14ac:dyDescent="0.25">
      <c r="A32" s="93"/>
      <c r="B32" s="93"/>
      <c r="C32" s="93"/>
      <c r="D32" s="93">
        <v>3225</v>
      </c>
      <c r="E32" s="93" t="s">
        <v>163</v>
      </c>
      <c r="F32" s="103">
        <v>790</v>
      </c>
      <c r="G32" s="103">
        <v>1000</v>
      </c>
      <c r="H32" s="103"/>
      <c r="I32" s="103"/>
    </row>
    <row r="33" spans="1:9" x14ac:dyDescent="0.25">
      <c r="A33" s="93"/>
      <c r="B33" s="93"/>
      <c r="C33" s="93"/>
      <c r="D33" s="93">
        <v>32225</v>
      </c>
      <c r="E33" s="93" t="s">
        <v>176</v>
      </c>
      <c r="F33" s="103">
        <v>3000</v>
      </c>
      <c r="G33" s="103">
        <v>5000</v>
      </c>
      <c r="H33" s="103"/>
      <c r="I33" s="103"/>
    </row>
    <row r="34" spans="1:9" x14ac:dyDescent="0.25">
      <c r="A34" s="93"/>
      <c r="B34" s="108"/>
      <c r="C34" s="109">
        <v>323</v>
      </c>
      <c r="D34" s="109"/>
      <c r="E34" s="109" t="s">
        <v>131</v>
      </c>
      <c r="F34" s="109">
        <f t="shared" ref="F34:G34" si="9">SUM(F35+F36+F37+F38+F41+F42+F43+F44)</f>
        <v>8912.2800000000007</v>
      </c>
      <c r="G34" s="139">
        <f t="shared" si="9"/>
        <v>3858.9500000000003</v>
      </c>
      <c r="H34" s="139">
        <f t="shared" ref="H34:I34" si="10">SUM(H35+H36+H37+H38+H41+H42+H43+H44)</f>
        <v>0</v>
      </c>
      <c r="I34" s="139">
        <f t="shared" si="10"/>
        <v>0</v>
      </c>
    </row>
    <row r="35" spans="1:9" x14ac:dyDescent="0.25">
      <c r="A35" s="93"/>
      <c r="B35" s="110"/>
      <c r="C35" s="93"/>
      <c r="D35" s="93">
        <v>3231</v>
      </c>
      <c r="E35" s="93" t="s">
        <v>132</v>
      </c>
      <c r="F35" s="103">
        <v>440</v>
      </c>
      <c r="G35" s="103">
        <v>70</v>
      </c>
      <c r="H35" s="103"/>
      <c r="I35" s="103"/>
    </row>
    <row r="36" spans="1:9" x14ac:dyDescent="0.25">
      <c r="A36" s="101"/>
      <c r="B36" s="93"/>
      <c r="C36" s="93"/>
      <c r="D36" s="93">
        <v>3232</v>
      </c>
      <c r="E36" s="93" t="s">
        <v>133</v>
      </c>
      <c r="F36" s="93">
        <v>250.25</v>
      </c>
      <c r="G36" s="103">
        <v>250.25</v>
      </c>
      <c r="H36" s="103"/>
      <c r="I36" s="103"/>
    </row>
    <row r="37" spans="1:9" x14ac:dyDescent="0.25">
      <c r="A37" s="93"/>
      <c r="B37" s="93"/>
      <c r="C37" s="93"/>
      <c r="D37" s="93">
        <v>3233</v>
      </c>
      <c r="E37" s="93" t="s">
        <v>134</v>
      </c>
      <c r="F37" s="103">
        <v>256</v>
      </c>
      <c r="G37" s="103">
        <v>286.55</v>
      </c>
      <c r="H37" s="103"/>
      <c r="I37" s="103"/>
    </row>
    <row r="38" spans="1:9" x14ac:dyDescent="0.25">
      <c r="A38" s="101"/>
      <c r="B38" s="93"/>
      <c r="C38" s="93"/>
      <c r="D38" s="93">
        <v>3234</v>
      </c>
      <c r="E38" s="93" t="s">
        <v>135</v>
      </c>
      <c r="F38" s="103">
        <f>SUM(F39:F40)</f>
        <v>118</v>
      </c>
      <c r="G38" s="103">
        <f>SUM(G39:G40)</f>
        <v>70</v>
      </c>
      <c r="H38" s="103">
        <f>SUM(H39:H40)</f>
        <v>0</v>
      </c>
      <c r="I38" s="103">
        <f>SUM(I39:I40)</f>
        <v>0</v>
      </c>
    </row>
    <row r="39" spans="1:9" x14ac:dyDescent="0.25">
      <c r="A39" s="93"/>
      <c r="B39" s="93"/>
      <c r="C39" s="93"/>
      <c r="D39" s="93">
        <v>32340</v>
      </c>
      <c r="E39" s="93" t="s">
        <v>136</v>
      </c>
      <c r="F39" s="103">
        <v>118</v>
      </c>
      <c r="G39" s="103">
        <v>70</v>
      </c>
      <c r="H39" s="103"/>
      <c r="I39" s="103"/>
    </row>
    <row r="40" spans="1:9" x14ac:dyDescent="0.25">
      <c r="A40" s="93"/>
      <c r="B40" s="93"/>
      <c r="C40" s="93"/>
      <c r="D40" s="93">
        <v>32347</v>
      </c>
      <c r="E40" s="93" t="s">
        <v>137</v>
      </c>
      <c r="F40" s="103">
        <v>0</v>
      </c>
      <c r="G40" s="103">
        <v>0</v>
      </c>
      <c r="H40" s="103">
        <v>0</v>
      </c>
      <c r="I40" s="103">
        <v>0</v>
      </c>
    </row>
    <row r="41" spans="1:9" x14ac:dyDescent="0.25">
      <c r="A41" s="93"/>
      <c r="B41" s="93"/>
      <c r="C41" s="93"/>
      <c r="D41" s="93">
        <v>3235</v>
      </c>
      <c r="E41" s="93" t="s">
        <v>138</v>
      </c>
      <c r="F41" s="103">
        <v>0</v>
      </c>
      <c r="G41" s="103">
        <v>0</v>
      </c>
      <c r="H41" s="103">
        <v>0</v>
      </c>
      <c r="I41" s="103">
        <v>0</v>
      </c>
    </row>
    <row r="42" spans="1:9" x14ac:dyDescent="0.25">
      <c r="A42" s="93"/>
      <c r="B42" s="93"/>
      <c r="C42" s="93"/>
      <c r="D42" s="93">
        <v>3237</v>
      </c>
      <c r="E42" s="93" t="s">
        <v>139</v>
      </c>
      <c r="F42" s="103">
        <v>7500</v>
      </c>
      <c r="G42" s="103">
        <v>2500</v>
      </c>
      <c r="H42" s="103"/>
      <c r="I42" s="103"/>
    </row>
    <row r="43" spans="1:9" x14ac:dyDescent="0.25">
      <c r="A43" s="93"/>
      <c r="B43" s="93"/>
      <c r="C43" s="93"/>
      <c r="D43" s="93">
        <v>3238</v>
      </c>
      <c r="E43" s="93" t="s">
        <v>140</v>
      </c>
      <c r="F43" s="103">
        <v>300</v>
      </c>
      <c r="G43" s="103">
        <v>25</v>
      </c>
      <c r="H43" s="103">
        <v>0</v>
      </c>
      <c r="I43" s="103">
        <v>0</v>
      </c>
    </row>
    <row r="44" spans="1:9" x14ac:dyDescent="0.25">
      <c r="A44" s="93"/>
      <c r="B44" s="93"/>
      <c r="C44" s="93"/>
      <c r="D44" s="93">
        <v>3239</v>
      </c>
      <c r="E44" s="93" t="s">
        <v>141</v>
      </c>
      <c r="F44" s="103">
        <v>48.03</v>
      </c>
      <c r="G44" s="103">
        <v>657.15</v>
      </c>
      <c r="H44" s="103"/>
      <c r="I44" s="103"/>
    </row>
    <row r="45" spans="1:9" x14ac:dyDescent="0.25">
      <c r="A45" s="93"/>
      <c r="B45" s="108"/>
      <c r="C45" s="109">
        <v>329</v>
      </c>
      <c r="D45" s="109"/>
      <c r="E45" s="109" t="s">
        <v>142</v>
      </c>
      <c r="F45" s="139">
        <f t="shared" ref="F45" si="11">SUM(F46:F50)</f>
        <v>730</v>
      </c>
      <c r="G45" s="139">
        <f>SUM(G46:G49)</f>
        <v>849.78</v>
      </c>
      <c r="H45" s="139">
        <f>SUM(H46:H49)</f>
        <v>0</v>
      </c>
      <c r="I45" s="139">
        <f>SUM(I46:I49)</f>
        <v>0</v>
      </c>
    </row>
    <row r="46" spans="1:9" x14ac:dyDescent="0.25">
      <c r="A46" s="93"/>
      <c r="B46" s="93"/>
      <c r="C46" s="93"/>
      <c r="D46" s="93">
        <v>3292</v>
      </c>
      <c r="E46" s="93" t="s">
        <v>143</v>
      </c>
      <c r="F46" s="103">
        <v>0</v>
      </c>
      <c r="G46" s="103">
        <v>0</v>
      </c>
      <c r="H46" s="103">
        <v>0</v>
      </c>
      <c r="I46" s="103">
        <v>0</v>
      </c>
    </row>
    <row r="47" spans="1:9" x14ac:dyDescent="0.25">
      <c r="A47" s="93"/>
      <c r="B47" s="93"/>
      <c r="C47" s="93"/>
      <c r="D47" s="93">
        <v>3293</v>
      </c>
      <c r="E47" s="93" t="s">
        <v>144</v>
      </c>
      <c r="F47" s="103">
        <v>650</v>
      </c>
      <c r="G47" s="103">
        <v>800</v>
      </c>
      <c r="H47" s="103"/>
      <c r="I47" s="103"/>
    </row>
    <row r="48" spans="1:9" x14ac:dyDescent="0.25">
      <c r="A48" s="93"/>
      <c r="B48" s="93"/>
      <c r="C48" s="93"/>
      <c r="D48" s="93">
        <v>3294</v>
      </c>
      <c r="E48" s="93" t="s">
        <v>145</v>
      </c>
      <c r="F48" s="103">
        <v>0</v>
      </c>
      <c r="G48" s="103">
        <v>0</v>
      </c>
      <c r="H48" s="103">
        <v>0</v>
      </c>
      <c r="I48" s="103">
        <v>0</v>
      </c>
    </row>
    <row r="49" spans="1:9" x14ac:dyDescent="0.25">
      <c r="A49" s="93"/>
      <c r="B49" s="93"/>
      <c r="C49" s="93"/>
      <c r="D49" s="93">
        <v>3295</v>
      </c>
      <c r="E49" s="93" t="s">
        <v>146</v>
      </c>
      <c r="F49" s="103">
        <v>80</v>
      </c>
      <c r="G49" s="93">
        <v>49.78</v>
      </c>
      <c r="H49" s="93"/>
      <c r="I49" s="93"/>
    </row>
    <row r="50" spans="1:9" x14ac:dyDescent="0.25">
      <c r="A50" s="93"/>
      <c r="B50" s="93"/>
      <c r="C50" s="93"/>
      <c r="D50" s="93"/>
      <c r="E50" s="93"/>
      <c r="F50" s="93"/>
      <c r="G50" s="93"/>
      <c r="H50" s="93"/>
      <c r="I50" s="93"/>
    </row>
    <row r="51" spans="1:9" x14ac:dyDescent="0.25">
      <c r="A51" s="93"/>
      <c r="B51" s="112">
        <v>34</v>
      </c>
      <c r="C51" s="107"/>
      <c r="D51" s="107"/>
      <c r="E51" s="107" t="s">
        <v>76</v>
      </c>
      <c r="F51" s="155">
        <f t="shared" ref="F51:I51" si="12">SUM(F52)</f>
        <v>156</v>
      </c>
      <c r="G51" s="155">
        <f t="shared" si="12"/>
        <v>72</v>
      </c>
      <c r="H51" s="155">
        <f t="shared" si="12"/>
        <v>0</v>
      </c>
      <c r="I51" s="155">
        <f t="shared" si="12"/>
        <v>0</v>
      </c>
    </row>
    <row r="52" spans="1:9" x14ac:dyDescent="0.25">
      <c r="A52" s="93"/>
      <c r="B52" s="108"/>
      <c r="C52" s="109">
        <v>343</v>
      </c>
      <c r="D52" s="109"/>
      <c r="E52" s="109" t="s">
        <v>147</v>
      </c>
      <c r="F52" s="139">
        <f t="shared" ref="F52:G52" si="13">SUM(F53:F54)</f>
        <v>156</v>
      </c>
      <c r="G52" s="139">
        <f t="shared" si="13"/>
        <v>72</v>
      </c>
      <c r="H52" s="139">
        <f t="shared" ref="H52:I52" si="14">SUM(H53:H54)</f>
        <v>0</v>
      </c>
      <c r="I52" s="139">
        <f t="shared" si="14"/>
        <v>0</v>
      </c>
    </row>
    <row r="53" spans="1:9" x14ac:dyDescent="0.25">
      <c r="A53" s="93"/>
      <c r="B53" s="110"/>
      <c r="C53" s="93"/>
      <c r="D53" s="93">
        <v>3431</v>
      </c>
      <c r="E53" s="93" t="s">
        <v>148</v>
      </c>
      <c r="F53" s="103">
        <v>156</v>
      </c>
      <c r="G53" s="103">
        <v>72</v>
      </c>
      <c r="H53" s="103"/>
      <c r="I53" s="103"/>
    </row>
    <row r="54" spans="1:9" x14ac:dyDescent="0.25">
      <c r="A54" s="93"/>
      <c r="B54" s="110"/>
      <c r="C54" s="93"/>
      <c r="D54" s="93">
        <v>3434</v>
      </c>
      <c r="E54" s="93" t="s">
        <v>149</v>
      </c>
      <c r="F54" s="103">
        <v>0</v>
      </c>
      <c r="G54" s="103">
        <v>0</v>
      </c>
      <c r="H54" s="103">
        <v>0</v>
      </c>
      <c r="I54" s="103">
        <v>0</v>
      </c>
    </row>
    <row r="55" spans="1:9" x14ac:dyDescent="0.25">
      <c r="A55" s="93"/>
      <c r="B55" s="93"/>
      <c r="C55" s="93"/>
      <c r="D55" s="93"/>
      <c r="E55" s="93"/>
      <c r="F55" s="93"/>
      <c r="G55" s="93"/>
      <c r="H55" s="93"/>
      <c r="I55" s="93"/>
    </row>
    <row r="56" spans="1:9" x14ac:dyDescent="0.25">
      <c r="A56" s="111">
        <v>4</v>
      </c>
      <c r="B56" s="112">
        <v>42</v>
      </c>
      <c r="C56" s="107"/>
      <c r="D56" s="107"/>
      <c r="E56" s="107" t="s">
        <v>34</v>
      </c>
      <c r="F56" s="107">
        <f t="shared" ref="F56" si="15">SUM(F57+F60+F62)</f>
        <v>15019.63</v>
      </c>
      <c r="G56" s="155">
        <f>SUM(G57+G61+G63)</f>
        <v>9000</v>
      </c>
      <c r="H56" s="155">
        <f t="shared" ref="H56:I56" si="16">SUM(H57+H60+H62)</f>
        <v>0</v>
      </c>
      <c r="I56" s="155">
        <f t="shared" si="16"/>
        <v>0</v>
      </c>
    </row>
    <row r="57" spans="1:9" x14ac:dyDescent="0.25">
      <c r="A57" s="93"/>
      <c r="B57" s="108"/>
      <c r="C57" s="109">
        <v>422</v>
      </c>
      <c r="D57" s="109"/>
      <c r="E57" s="109" t="s">
        <v>150</v>
      </c>
      <c r="F57" s="139">
        <f t="shared" ref="F57" si="17">SUM(F58:F59)</f>
        <v>5542.9</v>
      </c>
      <c r="G57" s="139">
        <f>SUM(G58:G60)</f>
        <v>6810</v>
      </c>
      <c r="H57" s="139">
        <f t="shared" ref="H57:I57" si="18">SUM(H58:H59)</f>
        <v>0</v>
      </c>
      <c r="I57" s="139">
        <f t="shared" si="18"/>
        <v>0</v>
      </c>
    </row>
    <row r="58" spans="1:9" x14ac:dyDescent="0.25">
      <c r="A58" s="93"/>
      <c r="B58" s="93"/>
      <c r="C58" s="93"/>
      <c r="D58" s="93">
        <v>4221</v>
      </c>
      <c r="E58" s="93" t="s">
        <v>151</v>
      </c>
      <c r="F58" s="103">
        <v>5450</v>
      </c>
      <c r="G58" s="103">
        <v>5810</v>
      </c>
      <c r="H58" s="103">
        <v>0</v>
      </c>
      <c r="I58" s="103">
        <v>0</v>
      </c>
    </row>
    <row r="59" spans="1:9" x14ac:dyDescent="0.25">
      <c r="A59" s="93"/>
      <c r="B59" s="93"/>
      <c r="C59" s="93"/>
      <c r="D59" s="93">
        <v>4227</v>
      </c>
      <c r="E59" s="93" t="s">
        <v>165</v>
      </c>
      <c r="F59" s="103">
        <v>92.9</v>
      </c>
      <c r="G59" s="103">
        <v>1000</v>
      </c>
      <c r="H59" s="103"/>
      <c r="I59" s="103"/>
    </row>
    <row r="60" spans="1:9" x14ac:dyDescent="0.25">
      <c r="A60" s="93"/>
      <c r="B60" s="93"/>
      <c r="C60" s="93"/>
      <c r="D60" s="93">
        <v>4228</v>
      </c>
      <c r="E60" s="93" t="s">
        <v>189</v>
      </c>
      <c r="F60" s="103">
        <v>0</v>
      </c>
      <c r="G60" s="103">
        <v>0</v>
      </c>
      <c r="H60" s="103"/>
      <c r="I60" s="103"/>
    </row>
    <row r="61" spans="1:9" x14ac:dyDescent="0.25">
      <c r="A61" s="93"/>
      <c r="B61" s="108"/>
      <c r="C61" s="109">
        <v>424</v>
      </c>
      <c r="D61" s="109"/>
      <c r="E61" s="109" t="s">
        <v>153</v>
      </c>
      <c r="F61" s="109">
        <f t="shared" ref="F61:I61" si="19">SUM(F62)</f>
        <v>9476.73</v>
      </c>
      <c r="G61" s="139">
        <f t="shared" si="19"/>
        <v>0</v>
      </c>
      <c r="H61" s="139">
        <f t="shared" si="19"/>
        <v>0</v>
      </c>
      <c r="I61" s="139">
        <f t="shared" si="19"/>
        <v>0</v>
      </c>
    </row>
    <row r="62" spans="1:9" x14ac:dyDescent="0.25">
      <c r="A62" s="93"/>
      <c r="B62" s="93"/>
      <c r="C62" s="93"/>
      <c r="D62" s="93">
        <v>4241</v>
      </c>
      <c r="E62" s="93" t="s">
        <v>164</v>
      </c>
      <c r="F62" s="93">
        <v>9476.73</v>
      </c>
      <c r="G62" s="103">
        <v>0</v>
      </c>
      <c r="H62" s="103">
        <v>0</v>
      </c>
      <c r="I62" s="103">
        <v>0</v>
      </c>
    </row>
    <row r="63" spans="1:9" x14ac:dyDescent="0.25">
      <c r="A63" s="93"/>
      <c r="B63" s="108"/>
      <c r="C63" s="109">
        <v>426</v>
      </c>
      <c r="D63" s="109"/>
      <c r="E63" s="109" t="s">
        <v>155</v>
      </c>
      <c r="F63" s="139">
        <f t="shared" ref="F63:I63" si="20">SUM(F64:F65)</f>
        <v>1000</v>
      </c>
      <c r="G63" s="139">
        <f t="shared" si="20"/>
        <v>2190</v>
      </c>
      <c r="H63" s="139">
        <f t="shared" si="20"/>
        <v>0</v>
      </c>
      <c r="I63" s="139">
        <f t="shared" si="20"/>
        <v>0</v>
      </c>
    </row>
    <row r="64" spans="1:9" x14ac:dyDescent="0.25">
      <c r="A64" s="93"/>
      <c r="B64" s="93"/>
      <c r="C64" s="93"/>
      <c r="D64" s="93">
        <v>4262</v>
      </c>
      <c r="E64" s="93" t="s">
        <v>156</v>
      </c>
      <c r="F64" s="103">
        <v>1000</v>
      </c>
      <c r="G64" s="103">
        <v>2190</v>
      </c>
      <c r="H64" s="103">
        <v>0</v>
      </c>
      <c r="I64" s="103">
        <v>0</v>
      </c>
    </row>
    <row r="65" spans="1:9" x14ac:dyDescent="0.25">
      <c r="A65" s="93"/>
      <c r="B65" s="93"/>
      <c r="C65" s="93"/>
      <c r="D65" s="93">
        <v>4263</v>
      </c>
      <c r="E65" s="93" t="s">
        <v>157</v>
      </c>
      <c r="F65" s="103">
        <v>0</v>
      </c>
      <c r="G65" s="93">
        <v>0</v>
      </c>
      <c r="H65" s="93">
        <v>0</v>
      </c>
      <c r="I65" s="93">
        <v>0</v>
      </c>
    </row>
    <row r="66" spans="1:9" x14ac:dyDescent="0.25">
      <c r="A66" s="93"/>
      <c r="B66" s="93"/>
      <c r="C66" s="93"/>
      <c r="D66" s="93"/>
      <c r="E66" s="93"/>
      <c r="F66" s="93"/>
      <c r="G66" s="93"/>
      <c r="H66" s="93"/>
      <c r="I66" s="93"/>
    </row>
    <row r="67" spans="1:9" x14ac:dyDescent="0.25">
      <c r="A67" s="93"/>
      <c r="B67" s="115">
        <v>45</v>
      </c>
      <c r="C67" s="156"/>
      <c r="D67" s="156"/>
      <c r="E67" s="177" t="s">
        <v>174</v>
      </c>
      <c r="F67" s="178">
        <f>SUM(F68)</f>
        <v>35580.699999999997</v>
      </c>
      <c r="G67" s="178">
        <f>SUM(G68)</f>
        <v>25000</v>
      </c>
      <c r="H67" s="178">
        <f>SUM(H68)</f>
        <v>0</v>
      </c>
      <c r="I67" s="178">
        <f>SUM(I68)</f>
        <v>0</v>
      </c>
    </row>
    <row r="68" spans="1:9" x14ac:dyDescent="0.25">
      <c r="A68" s="93"/>
      <c r="B68" s="109"/>
      <c r="C68" s="130">
        <v>451</v>
      </c>
      <c r="D68" s="109"/>
      <c r="E68" s="109" t="s">
        <v>175</v>
      </c>
      <c r="F68" s="139">
        <f>SUM(F69:F72)</f>
        <v>35580.699999999997</v>
      </c>
      <c r="G68" s="139">
        <f>SUM(G69:G72)</f>
        <v>25000</v>
      </c>
      <c r="H68" s="139">
        <f>SUM(H69:H72)</f>
        <v>0</v>
      </c>
      <c r="I68" s="139">
        <f>SUM(I69:I72)</f>
        <v>0</v>
      </c>
    </row>
    <row r="69" spans="1:9" x14ac:dyDescent="0.25">
      <c r="A69" s="93"/>
      <c r="B69" s="93"/>
      <c r="C69" s="93"/>
      <c r="D69" s="93">
        <v>4511</v>
      </c>
      <c r="E69" s="93" t="s">
        <v>166</v>
      </c>
      <c r="F69" s="103">
        <v>2400</v>
      </c>
      <c r="G69" s="103">
        <v>2400</v>
      </c>
      <c r="H69" s="103">
        <v>0</v>
      </c>
      <c r="I69" s="103">
        <v>0</v>
      </c>
    </row>
    <row r="70" spans="1:9" x14ac:dyDescent="0.25">
      <c r="A70" s="93"/>
      <c r="B70" s="93"/>
      <c r="C70" s="93"/>
      <c r="D70" s="93">
        <v>4511</v>
      </c>
      <c r="E70" s="93" t="s">
        <v>167</v>
      </c>
      <c r="F70" s="103">
        <v>12000</v>
      </c>
      <c r="G70" s="103">
        <v>11165</v>
      </c>
      <c r="H70" s="103"/>
      <c r="I70" s="103"/>
    </row>
    <row r="71" spans="1:9" x14ac:dyDescent="0.25">
      <c r="A71" s="93"/>
      <c r="B71" s="93"/>
      <c r="C71" s="93"/>
      <c r="D71" s="93">
        <v>4511</v>
      </c>
      <c r="E71" s="93" t="s">
        <v>168</v>
      </c>
      <c r="F71" s="103">
        <v>7000</v>
      </c>
      <c r="G71" s="103">
        <v>7000</v>
      </c>
      <c r="H71" s="103">
        <v>0</v>
      </c>
      <c r="I71" s="103">
        <v>0</v>
      </c>
    </row>
    <row r="72" spans="1:9" x14ac:dyDescent="0.25">
      <c r="A72" s="93"/>
      <c r="B72" s="93"/>
      <c r="C72" s="93"/>
      <c r="D72" s="93">
        <v>4511</v>
      </c>
      <c r="E72" s="93" t="s">
        <v>169</v>
      </c>
      <c r="F72" s="103">
        <v>14180.7</v>
      </c>
      <c r="G72" s="93">
        <v>4435</v>
      </c>
      <c r="H72" s="93">
        <v>0</v>
      </c>
      <c r="I72" s="93">
        <v>0</v>
      </c>
    </row>
    <row r="73" spans="1:9" x14ac:dyDescent="0.25">
      <c r="A73" s="116" t="s">
        <v>5</v>
      </c>
      <c r="B73" s="117" t="s">
        <v>6</v>
      </c>
      <c r="C73" s="117" t="s">
        <v>93</v>
      </c>
      <c r="D73" s="117" t="s">
        <v>94</v>
      </c>
      <c r="E73" s="117" t="s">
        <v>3</v>
      </c>
      <c r="F73" s="117" t="s">
        <v>37</v>
      </c>
      <c r="G73" s="117" t="s">
        <v>185</v>
      </c>
      <c r="H73" s="117"/>
      <c r="I73" s="117"/>
    </row>
    <row r="74" spans="1:9" ht="15.75" thickBot="1" x14ac:dyDescent="0.3">
      <c r="A74" s="180"/>
      <c r="B74" s="181"/>
      <c r="C74" s="181"/>
      <c r="D74" s="181"/>
      <c r="E74" s="181"/>
      <c r="F74" s="181"/>
      <c r="G74" s="119" t="s">
        <v>186</v>
      </c>
      <c r="H74" s="181"/>
      <c r="I74" s="181"/>
    </row>
    <row r="75" spans="1:9" x14ac:dyDescent="0.25">
      <c r="A75" s="120"/>
      <c r="B75" s="121"/>
      <c r="C75" s="121"/>
      <c r="D75" s="121"/>
      <c r="E75" s="122" t="s">
        <v>160</v>
      </c>
      <c r="F75" s="123">
        <f>SUM(F76+F83+F116+F121)</f>
        <v>0</v>
      </c>
      <c r="G75" s="157">
        <f>SUM(G76+G83+G116+G121)</f>
        <v>0</v>
      </c>
      <c r="H75" s="157">
        <f>SUM(H76+H83+H116+H121)</f>
        <v>0</v>
      </c>
      <c r="I75" s="157">
        <f>SUM(I76+I83+I116+I121)</f>
        <v>0</v>
      </c>
    </row>
    <row r="76" spans="1:9" x14ac:dyDescent="0.25">
      <c r="A76" s="115">
        <v>3</v>
      </c>
      <c r="B76" s="112">
        <v>31</v>
      </c>
      <c r="C76" s="107"/>
      <c r="D76" s="107"/>
      <c r="E76" s="107" t="s">
        <v>11</v>
      </c>
      <c r="F76" s="107">
        <f t="shared" ref="F76:I76" si="21">SUM(F77+F79+F81)</f>
        <v>0</v>
      </c>
      <c r="G76" s="107">
        <f t="shared" si="21"/>
        <v>0</v>
      </c>
      <c r="H76" s="107">
        <f t="shared" si="21"/>
        <v>0</v>
      </c>
      <c r="I76" s="107">
        <f t="shared" si="21"/>
        <v>0</v>
      </c>
    </row>
    <row r="77" spans="1:9" x14ac:dyDescent="0.25">
      <c r="A77" s="93"/>
      <c r="B77" s="108"/>
      <c r="C77" s="109">
        <v>311</v>
      </c>
      <c r="D77" s="109"/>
      <c r="E77" s="109" t="s">
        <v>110</v>
      </c>
      <c r="F77" s="109">
        <f>SUM(F78)</f>
        <v>0</v>
      </c>
      <c r="G77" s="109">
        <f>SUM(G78)</f>
        <v>0</v>
      </c>
      <c r="H77" s="109">
        <f>SUM(H78)</f>
        <v>0</v>
      </c>
      <c r="I77" s="109">
        <f>SUM(I78)</f>
        <v>0</v>
      </c>
    </row>
    <row r="78" spans="1:9" x14ac:dyDescent="0.25">
      <c r="A78" s="93"/>
      <c r="B78" s="113"/>
      <c r="C78" s="93"/>
      <c r="D78" s="93">
        <v>3111</v>
      </c>
      <c r="E78" s="93" t="s">
        <v>111</v>
      </c>
      <c r="F78" s="93">
        <v>0</v>
      </c>
      <c r="G78" s="93">
        <v>0</v>
      </c>
      <c r="H78" s="93">
        <v>0</v>
      </c>
      <c r="I78" s="93">
        <v>0</v>
      </c>
    </row>
    <row r="79" spans="1:9" x14ac:dyDescent="0.25">
      <c r="A79" s="93"/>
      <c r="B79" s="108"/>
      <c r="C79" s="109">
        <v>312</v>
      </c>
      <c r="D79" s="109"/>
      <c r="E79" s="109" t="s">
        <v>112</v>
      </c>
      <c r="F79" s="109">
        <f>SUM(F80)</f>
        <v>0</v>
      </c>
      <c r="G79" s="109">
        <f>G80</f>
        <v>0</v>
      </c>
      <c r="H79" s="109">
        <f>H80</f>
        <v>0</v>
      </c>
      <c r="I79" s="109">
        <f>I80</f>
        <v>0</v>
      </c>
    </row>
    <row r="80" spans="1:9" x14ac:dyDescent="0.25">
      <c r="A80" s="93"/>
      <c r="B80" s="113"/>
      <c r="C80" s="93"/>
      <c r="D80" s="93">
        <v>3121</v>
      </c>
      <c r="E80" s="93" t="s">
        <v>113</v>
      </c>
      <c r="F80" s="93">
        <v>0</v>
      </c>
      <c r="G80" s="93">
        <v>0</v>
      </c>
      <c r="H80" s="93">
        <v>0</v>
      </c>
      <c r="I80" s="93">
        <v>0</v>
      </c>
    </row>
    <row r="81" spans="1:9" x14ac:dyDescent="0.25">
      <c r="A81" s="93"/>
      <c r="B81" s="108"/>
      <c r="C81" s="109">
        <v>313</v>
      </c>
      <c r="D81" s="109"/>
      <c r="E81" s="109" t="s">
        <v>114</v>
      </c>
      <c r="F81" s="109">
        <f>SUM(F82)</f>
        <v>0</v>
      </c>
      <c r="G81" s="109">
        <f>G82</f>
        <v>0</v>
      </c>
      <c r="H81" s="109">
        <f>H82</f>
        <v>0</v>
      </c>
      <c r="I81" s="109">
        <f>I82</f>
        <v>0</v>
      </c>
    </row>
    <row r="82" spans="1:9" x14ac:dyDescent="0.25">
      <c r="A82" s="93"/>
      <c r="B82" s="113"/>
      <c r="C82" s="93"/>
      <c r="D82" s="93">
        <v>3132</v>
      </c>
      <c r="E82" s="93" t="s">
        <v>115</v>
      </c>
      <c r="F82" s="93">
        <v>0</v>
      </c>
      <c r="G82" s="93">
        <v>0</v>
      </c>
      <c r="H82" s="93">
        <v>0</v>
      </c>
      <c r="I82" s="93">
        <v>0</v>
      </c>
    </row>
    <row r="83" spans="1:9" x14ac:dyDescent="0.25">
      <c r="A83" s="93"/>
      <c r="B83" s="112">
        <v>32</v>
      </c>
      <c r="C83" s="107"/>
      <c r="D83" s="107"/>
      <c r="E83" s="107" t="s">
        <v>27</v>
      </c>
      <c r="F83" s="107">
        <f t="shared" ref="F83:I83" si="22">SUM(F84+F87+F99+F110)</f>
        <v>0</v>
      </c>
      <c r="G83" s="155">
        <f t="shared" si="22"/>
        <v>0</v>
      </c>
      <c r="H83" s="155">
        <f t="shared" si="22"/>
        <v>0</v>
      </c>
      <c r="I83" s="155">
        <f t="shared" si="22"/>
        <v>0</v>
      </c>
    </row>
    <row r="84" spans="1:9" x14ac:dyDescent="0.25">
      <c r="A84" s="93"/>
      <c r="B84" s="108"/>
      <c r="C84" s="109">
        <v>321</v>
      </c>
      <c r="D84" s="109"/>
      <c r="E84" s="109" t="s">
        <v>116</v>
      </c>
      <c r="F84" s="109">
        <f t="shared" ref="F84:G84" si="23">SUM(F85:F86)</f>
        <v>0</v>
      </c>
      <c r="G84" s="109">
        <f t="shared" si="23"/>
        <v>0</v>
      </c>
      <c r="H84" s="109">
        <f t="shared" ref="H84:I84" si="24">SUM(H85:H86)</f>
        <v>0</v>
      </c>
      <c r="I84" s="109">
        <f t="shared" si="24"/>
        <v>0</v>
      </c>
    </row>
    <row r="85" spans="1:9" x14ac:dyDescent="0.25">
      <c r="A85" s="93"/>
      <c r="B85" s="93"/>
      <c r="C85" s="93"/>
      <c r="D85" s="93">
        <v>3211</v>
      </c>
      <c r="E85" s="93" t="s">
        <v>117</v>
      </c>
      <c r="F85" s="93">
        <v>0</v>
      </c>
      <c r="G85" s="93">
        <v>0</v>
      </c>
      <c r="H85" s="93">
        <v>0</v>
      </c>
      <c r="I85" s="93">
        <v>0</v>
      </c>
    </row>
    <row r="86" spans="1:9" x14ac:dyDescent="0.25">
      <c r="A86" s="93"/>
      <c r="B86" s="110"/>
      <c r="C86" s="93"/>
      <c r="D86" s="93">
        <v>3212</v>
      </c>
      <c r="E86" s="93" t="s">
        <v>118</v>
      </c>
      <c r="F86" s="93">
        <v>0</v>
      </c>
      <c r="G86" s="93">
        <v>0</v>
      </c>
      <c r="H86" s="93">
        <v>0</v>
      </c>
      <c r="I86" s="93">
        <v>0</v>
      </c>
    </row>
    <row r="87" spans="1:9" x14ac:dyDescent="0.25">
      <c r="A87" s="93"/>
      <c r="B87" s="108"/>
      <c r="C87" s="109">
        <v>322</v>
      </c>
      <c r="D87" s="109"/>
      <c r="E87" s="109" t="s">
        <v>119</v>
      </c>
      <c r="F87" s="109">
        <f t="shared" ref="F87:I87" si="25">SUM(F88+F93+F96+F97+F98)</f>
        <v>0</v>
      </c>
      <c r="G87" s="139">
        <f t="shared" si="25"/>
        <v>0</v>
      </c>
      <c r="H87" s="139">
        <f t="shared" si="25"/>
        <v>0</v>
      </c>
      <c r="I87" s="139">
        <f t="shared" si="25"/>
        <v>0</v>
      </c>
    </row>
    <row r="88" spans="1:9" x14ac:dyDescent="0.25">
      <c r="A88" s="93"/>
      <c r="B88" s="93"/>
      <c r="C88" s="93"/>
      <c r="D88" s="93">
        <v>3221</v>
      </c>
      <c r="E88" s="93" t="s">
        <v>120</v>
      </c>
      <c r="F88" s="93">
        <v>0</v>
      </c>
      <c r="G88" s="103">
        <f t="shared" ref="G88:I88" si="26">SUM(G89:G92)</f>
        <v>0</v>
      </c>
      <c r="H88" s="103"/>
      <c r="I88" s="103">
        <f t="shared" si="26"/>
        <v>0</v>
      </c>
    </row>
    <row r="89" spans="1:9" x14ac:dyDescent="0.25">
      <c r="A89" s="93"/>
      <c r="B89" s="93"/>
      <c r="C89" s="93"/>
      <c r="D89" s="93">
        <v>32211</v>
      </c>
      <c r="E89" s="93" t="s">
        <v>121</v>
      </c>
      <c r="F89" s="93">
        <v>0</v>
      </c>
      <c r="G89" s="103"/>
      <c r="H89" s="103"/>
      <c r="I89" s="103"/>
    </row>
    <row r="90" spans="1:9" x14ac:dyDescent="0.25">
      <c r="A90" s="93"/>
      <c r="B90" s="93"/>
      <c r="C90" s="93"/>
      <c r="D90" s="93">
        <v>32212</v>
      </c>
      <c r="E90" s="93" t="s">
        <v>122</v>
      </c>
      <c r="F90" s="93">
        <v>0</v>
      </c>
      <c r="G90" s="103">
        <v>0</v>
      </c>
      <c r="H90" s="103">
        <v>0</v>
      </c>
      <c r="I90" s="103">
        <v>0</v>
      </c>
    </row>
    <row r="91" spans="1:9" x14ac:dyDescent="0.25">
      <c r="A91" s="93"/>
      <c r="B91" s="93"/>
      <c r="C91" s="93"/>
      <c r="D91" s="93">
        <v>32214</v>
      </c>
      <c r="E91" s="93" t="s">
        <v>123</v>
      </c>
      <c r="F91" s="93">
        <v>0</v>
      </c>
      <c r="G91" s="103">
        <v>0</v>
      </c>
      <c r="H91" s="103">
        <v>0</v>
      </c>
      <c r="I91" s="103">
        <v>0</v>
      </c>
    </row>
    <row r="92" spans="1:9" x14ac:dyDescent="0.25">
      <c r="A92" s="93"/>
      <c r="B92" s="93"/>
      <c r="C92" s="93"/>
      <c r="D92" s="93">
        <v>32216</v>
      </c>
      <c r="E92" s="93" t="s">
        <v>124</v>
      </c>
      <c r="F92" s="93">
        <v>0</v>
      </c>
      <c r="G92" s="103">
        <v>0</v>
      </c>
      <c r="H92" s="103">
        <v>0</v>
      </c>
      <c r="I92" s="103">
        <v>0</v>
      </c>
    </row>
    <row r="93" spans="1:9" x14ac:dyDescent="0.25">
      <c r="A93" s="93"/>
      <c r="B93" s="93"/>
      <c r="C93" s="93"/>
      <c r="D93" s="93">
        <v>3223</v>
      </c>
      <c r="E93" s="93" t="s">
        <v>125</v>
      </c>
      <c r="F93" s="93">
        <v>0</v>
      </c>
      <c r="G93" s="103">
        <f>SUM(G94:G95)</f>
        <v>0</v>
      </c>
      <c r="H93" s="103">
        <v>0</v>
      </c>
      <c r="I93" s="103">
        <v>0</v>
      </c>
    </row>
    <row r="94" spans="1:9" x14ac:dyDescent="0.25">
      <c r="A94" s="93"/>
      <c r="B94" s="93"/>
      <c r="C94" s="93"/>
      <c r="D94" s="93">
        <v>32231</v>
      </c>
      <c r="E94" s="93" t="s">
        <v>126</v>
      </c>
      <c r="F94" s="93">
        <v>0</v>
      </c>
      <c r="G94" s="103">
        <v>0</v>
      </c>
      <c r="H94" s="103">
        <v>0</v>
      </c>
      <c r="I94" s="103">
        <v>0</v>
      </c>
    </row>
    <row r="95" spans="1:9" x14ac:dyDescent="0.25">
      <c r="A95" s="93"/>
      <c r="B95" s="93"/>
      <c r="C95" s="93"/>
      <c r="D95" s="93">
        <v>32233</v>
      </c>
      <c r="E95" s="93" t="s">
        <v>127</v>
      </c>
      <c r="F95" s="93">
        <v>0</v>
      </c>
      <c r="G95" s="103">
        <v>0</v>
      </c>
      <c r="H95" s="103">
        <v>0</v>
      </c>
      <c r="I95" s="103">
        <v>0</v>
      </c>
    </row>
    <row r="96" spans="1:9" x14ac:dyDescent="0.25">
      <c r="A96" s="93"/>
      <c r="B96" s="93"/>
      <c r="C96" s="93"/>
      <c r="D96" s="93">
        <v>3224</v>
      </c>
      <c r="E96" s="93" t="s">
        <v>128</v>
      </c>
      <c r="F96" s="93">
        <v>0</v>
      </c>
      <c r="G96" s="103">
        <v>0</v>
      </c>
      <c r="H96" s="103">
        <v>0</v>
      </c>
      <c r="I96" s="103">
        <v>0</v>
      </c>
    </row>
    <row r="97" spans="1:9" x14ac:dyDescent="0.25">
      <c r="A97" s="93"/>
      <c r="B97" s="93"/>
      <c r="C97" s="93"/>
      <c r="D97" s="93">
        <v>3225</v>
      </c>
      <c r="E97" s="93" t="s">
        <v>129</v>
      </c>
      <c r="F97" s="93">
        <v>0</v>
      </c>
      <c r="G97" s="103"/>
      <c r="H97" s="103"/>
      <c r="I97" s="103"/>
    </row>
    <row r="98" spans="1:9" x14ac:dyDescent="0.25">
      <c r="A98" s="93"/>
      <c r="B98" s="93"/>
      <c r="C98" s="93"/>
      <c r="D98" s="93">
        <v>32225</v>
      </c>
      <c r="E98" s="93" t="s">
        <v>176</v>
      </c>
      <c r="F98" s="93">
        <v>0</v>
      </c>
      <c r="G98" s="103"/>
      <c r="H98" s="103"/>
      <c r="I98" s="103"/>
    </row>
    <row r="99" spans="1:9" x14ac:dyDescent="0.25">
      <c r="A99" s="93"/>
      <c r="B99" s="108"/>
      <c r="C99" s="109">
        <v>323</v>
      </c>
      <c r="D99" s="109"/>
      <c r="E99" s="109" t="s">
        <v>131</v>
      </c>
      <c r="F99" s="109">
        <f t="shared" ref="F99:I99" si="27">SUM(F100+F101+F102+F103+F106+F107+F108+F109)</f>
        <v>0</v>
      </c>
      <c r="G99" s="139">
        <f t="shared" si="27"/>
        <v>0</v>
      </c>
      <c r="H99" s="139">
        <f t="shared" si="27"/>
        <v>0</v>
      </c>
      <c r="I99" s="139">
        <f t="shared" si="27"/>
        <v>0</v>
      </c>
    </row>
    <row r="100" spans="1:9" x14ac:dyDescent="0.25">
      <c r="A100" s="93"/>
      <c r="B100" s="110"/>
      <c r="C100" s="93"/>
      <c r="D100" s="93">
        <v>3231</v>
      </c>
      <c r="E100" s="93" t="s">
        <v>132</v>
      </c>
      <c r="F100" s="93">
        <v>0</v>
      </c>
      <c r="G100" s="103">
        <v>0</v>
      </c>
      <c r="H100" s="103">
        <v>0</v>
      </c>
      <c r="I100" s="103">
        <v>0</v>
      </c>
    </row>
    <row r="101" spans="1:9" x14ac:dyDescent="0.25">
      <c r="A101" s="101"/>
      <c r="B101" s="93"/>
      <c r="C101" s="93"/>
      <c r="D101" s="93">
        <v>3232</v>
      </c>
      <c r="E101" s="93" t="s">
        <v>133</v>
      </c>
      <c r="F101" s="93">
        <v>0</v>
      </c>
      <c r="G101" s="103">
        <v>0</v>
      </c>
      <c r="H101" s="103">
        <v>0</v>
      </c>
      <c r="I101" s="103">
        <v>0</v>
      </c>
    </row>
    <row r="102" spans="1:9" x14ac:dyDescent="0.25">
      <c r="A102" s="93"/>
      <c r="B102" s="93"/>
      <c r="C102" s="93"/>
      <c r="D102" s="93">
        <v>3233</v>
      </c>
      <c r="E102" s="93" t="s">
        <v>134</v>
      </c>
      <c r="F102" s="93">
        <v>0</v>
      </c>
      <c r="G102" s="103">
        <v>0</v>
      </c>
      <c r="H102" s="103">
        <v>0</v>
      </c>
      <c r="I102" s="103">
        <v>0</v>
      </c>
    </row>
    <row r="103" spans="1:9" x14ac:dyDescent="0.25">
      <c r="A103" s="101"/>
      <c r="B103" s="93"/>
      <c r="C103" s="93"/>
      <c r="D103" s="93">
        <v>3234</v>
      </c>
      <c r="E103" s="93" t="s">
        <v>135</v>
      </c>
      <c r="F103" s="93">
        <f>SUM(F104:F105)</f>
        <v>0</v>
      </c>
      <c r="G103" s="103">
        <f>SUM(G104:G105)</f>
        <v>0</v>
      </c>
      <c r="H103" s="103">
        <v>0</v>
      </c>
      <c r="I103" s="103">
        <v>0</v>
      </c>
    </row>
    <row r="104" spans="1:9" x14ac:dyDescent="0.25">
      <c r="A104" s="93"/>
      <c r="B104" s="93"/>
      <c r="C104" s="93"/>
      <c r="D104" s="93">
        <v>32340</v>
      </c>
      <c r="E104" s="93" t="s">
        <v>136</v>
      </c>
      <c r="F104" s="93">
        <v>0</v>
      </c>
      <c r="G104" s="103">
        <v>0</v>
      </c>
      <c r="H104" s="103">
        <v>0</v>
      </c>
      <c r="I104" s="103">
        <v>0</v>
      </c>
    </row>
    <row r="105" spans="1:9" x14ac:dyDescent="0.25">
      <c r="A105" s="93"/>
      <c r="B105" s="93"/>
      <c r="C105" s="93"/>
      <c r="D105" s="93">
        <v>32347</v>
      </c>
      <c r="E105" s="93" t="s">
        <v>137</v>
      </c>
      <c r="F105" s="93">
        <v>0</v>
      </c>
      <c r="G105" s="103">
        <v>0</v>
      </c>
      <c r="H105" s="103">
        <v>0</v>
      </c>
      <c r="I105" s="103">
        <v>0</v>
      </c>
    </row>
    <row r="106" spans="1:9" x14ac:dyDescent="0.25">
      <c r="A106" s="93"/>
      <c r="B106" s="93"/>
      <c r="C106" s="93"/>
      <c r="D106" s="93">
        <v>3235</v>
      </c>
      <c r="E106" s="93" t="s">
        <v>138</v>
      </c>
      <c r="F106" s="93">
        <v>0</v>
      </c>
      <c r="G106" s="103">
        <v>0</v>
      </c>
      <c r="H106" s="103">
        <v>0</v>
      </c>
      <c r="I106" s="103">
        <v>0</v>
      </c>
    </row>
    <row r="107" spans="1:9" x14ac:dyDescent="0.25">
      <c r="A107" s="93"/>
      <c r="B107" s="93"/>
      <c r="C107" s="93"/>
      <c r="D107" s="93">
        <v>3237</v>
      </c>
      <c r="E107" s="93" t="s">
        <v>139</v>
      </c>
      <c r="F107" s="93">
        <v>0</v>
      </c>
      <c r="G107" s="103">
        <v>0</v>
      </c>
      <c r="H107" s="103">
        <v>0</v>
      </c>
      <c r="I107" s="103">
        <v>0</v>
      </c>
    </row>
    <row r="108" spans="1:9" x14ac:dyDescent="0.25">
      <c r="A108" s="93"/>
      <c r="B108" s="93"/>
      <c r="C108" s="93"/>
      <c r="D108" s="93">
        <v>3238</v>
      </c>
      <c r="E108" s="93" t="s">
        <v>140</v>
      </c>
      <c r="F108" s="93">
        <v>0</v>
      </c>
      <c r="G108" s="103"/>
      <c r="H108" s="103"/>
      <c r="I108" s="103"/>
    </row>
    <row r="109" spans="1:9" x14ac:dyDescent="0.25">
      <c r="A109" s="93"/>
      <c r="B109" s="93"/>
      <c r="C109" s="93"/>
      <c r="D109" s="93">
        <v>3239</v>
      </c>
      <c r="E109" s="93" t="s">
        <v>141</v>
      </c>
      <c r="F109" s="93">
        <v>0</v>
      </c>
      <c r="G109" s="103">
        <v>0</v>
      </c>
      <c r="H109" s="103">
        <v>0</v>
      </c>
      <c r="I109" s="103">
        <v>0</v>
      </c>
    </row>
    <row r="110" spans="1:9" x14ac:dyDescent="0.25">
      <c r="A110" s="93"/>
      <c r="B110" s="108"/>
      <c r="C110" s="109">
        <v>329</v>
      </c>
      <c r="D110" s="109"/>
      <c r="E110" s="109" t="s">
        <v>142</v>
      </c>
      <c r="F110" s="109">
        <f t="shared" ref="F110" si="28">SUM(F111:F115)</f>
        <v>0</v>
      </c>
      <c r="G110" s="109">
        <f>SUM(G111:G114)</f>
        <v>0</v>
      </c>
      <c r="H110" s="109">
        <f>SUM(H111:H114)</f>
        <v>0</v>
      </c>
      <c r="I110" s="109">
        <f>SUM(I111:I114)</f>
        <v>0</v>
      </c>
    </row>
    <row r="111" spans="1:9" x14ac:dyDescent="0.25">
      <c r="A111" s="93"/>
      <c r="B111" s="93"/>
      <c r="C111" s="93"/>
      <c r="D111" s="93">
        <v>3292</v>
      </c>
      <c r="E111" s="93" t="s">
        <v>143</v>
      </c>
      <c r="F111" s="93">
        <v>0</v>
      </c>
      <c r="G111" s="93"/>
      <c r="H111" s="93">
        <v>0</v>
      </c>
      <c r="I111" s="93">
        <v>0</v>
      </c>
    </row>
    <row r="112" spans="1:9" x14ac:dyDescent="0.25">
      <c r="A112" s="93"/>
      <c r="B112" s="93"/>
      <c r="C112" s="93"/>
      <c r="D112" s="93">
        <v>3293</v>
      </c>
      <c r="E112" s="93" t="s">
        <v>144</v>
      </c>
      <c r="F112" s="93">
        <v>0</v>
      </c>
      <c r="G112" s="93"/>
      <c r="H112" s="93">
        <v>0</v>
      </c>
      <c r="I112" s="93">
        <v>0</v>
      </c>
    </row>
    <row r="113" spans="1:9" x14ac:dyDescent="0.25">
      <c r="A113" s="93"/>
      <c r="B113" s="93"/>
      <c r="C113" s="93"/>
      <c r="D113" s="93">
        <v>3294</v>
      </c>
      <c r="E113" s="93" t="s">
        <v>145</v>
      </c>
      <c r="F113" s="93">
        <v>0</v>
      </c>
      <c r="G113" s="93"/>
      <c r="H113" s="93">
        <v>0</v>
      </c>
      <c r="I113" s="93">
        <v>0</v>
      </c>
    </row>
    <row r="114" spans="1:9" x14ac:dyDescent="0.25">
      <c r="A114" s="93"/>
      <c r="B114" s="93"/>
      <c r="C114" s="93"/>
      <c r="D114" s="93">
        <v>3295</v>
      </c>
      <c r="E114" s="93" t="s">
        <v>146</v>
      </c>
      <c r="F114" s="93">
        <v>0</v>
      </c>
      <c r="G114" s="93">
        <v>0</v>
      </c>
      <c r="H114" s="93">
        <v>0</v>
      </c>
      <c r="I114" s="93">
        <v>0</v>
      </c>
    </row>
    <row r="115" spans="1:9" x14ac:dyDescent="0.25">
      <c r="A115" s="93"/>
      <c r="B115" s="93"/>
      <c r="C115" s="93"/>
      <c r="D115" s="93"/>
      <c r="E115" s="93"/>
      <c r="F115" s="93"/>
      <c r="G115" s="93"/>
      <c r="H115" s="93"/>
      <c r="I115" s="93"/>
    </row>
    <row r="116" spans="1:9" x14ac:dyDescent="0.25">
      <c r="A116" s="93"/>
      <c r="B116" s="112">
        <v>34</v>
      </c>
      <c r="C116" s="107"/>
      <c r="D116" s="107"/>
      <c r="E116" s="107" t="s">
        <v>76</v>
      </c>
      <c r="F116" s="107">
        <f t="shared" ref="F116:I116" si="29">SUM(F117)</f>
        <v>0</v>
      </c>
      <c r="G116" s="107">
        <f t="shared" si="29"/>
        <v>0</v>
      </c>
      <c r="H116" s="107">
        <f t="shared" si="29"/>
        <v>0</v>
      </c>
      <c r="I116" s="107">
        <f t="shared" si="29"/>
        <v>0</v>
      </c>
    </row>
    <row r="117" spans="1:9" x14ac:dyDescent="0.25">
      <c r="A117" s="93"/>
      <c r="B117" s="108"/>
      <c r="C117" s="109">
        <v>343</v>
      </c>
      <c r="D117" s="109"/>
      <c r="E117" s="109" t="s">
        <v>147</v>
      </c>
      <c r="F117" s="109">
        <f t="shared" ref="F117:I117" si="30">SUM(F118:F119)</f>
        <v>0</v>
      </c>
      <c r="G117" s="109">
        <f t="shared" si="30"/>
        <v>0</v>
      </c>
      <c r="H117" s="109">
        <f t="shared" si="30"/>
        <v>0</v>
      </c>
      <c r="I117" s="109">
        <f t="shared" si="30"/>
        <v>0</v>
      </c>
    </row>
    <row r="118" spans="1:9" x14ac:dyDescent="0.25">
      <c r="A118" s="93"/>
      <c r="B118" s="110"/>
      <c r="C118" s="93"/>
      <c r="D118" s="93">
        <v>3431</v>
      </c>
      <c r="E118" s="93" t="s">
        <v>148</v>
      </c>
      <c r="F118" s="93"/>
      <c r="G118" s="93"/>
      <c r="H118" s="93">
        <v>0</v>
      </c>
      <c r="I118" s="93">
        <v>0</v>
      </c>
    </row>
    <row r="119" spans="1:9" x14ac:dyDescent="0.25">
      <c r="A119" s="93"/>
      <c r="B119" s="110"/>
      <c r="C119" s="93"/>
      <c r="D119" s="93">
        <v>3434</v>
      </c>
      <c r="E119" s="93" t="s">
        <v>149</v>
      </c>
      <c r="F119" s="93">
        <v>0</v>
      </c>
      <c r="G119" s="93">
        <v>0</v>
      </c>
      <c r="H119" s="93">
        <v>0</v>
      </c>
      <c r="I119" s="93">
        <v>0</v>
      </c>
    </row>
    <row r="120" spans="1:9" x14ac:dyDescent="0.25">
      <c r="A120" s="93"/>
      <c r="B120" s="93"/>
      <c r="C120" s="93"/>
      <c r="D120" s="93"/>
      <c r="E120" s="93"/>
      <c r="F120" s="93"/>
      <c r="G120" s="93"/>
      <c r="H120" s="93"/>
      <c r="I120" s="93"/>
    </row>
    <row r="121" spans="1:9" x14ac:dyDescent="0.25">
      <c r="A121" s="111">
        <v>4</v>
      </c>
      <c r="B121" s="112">
        <v>42</v>
      </c>
      <c r="C121" s="107"/>
      <c r="D121" s="107"/>
      <c r="E121" s="107" t="s">
        <v>34</v>
      </c>
      <c r="F121" s="107">
        <f t="shared" ref="F121" si="31">SUM(F122+F125+F127)</f>
        <v>0</v>
      </c>
      <c r="G121" s="107">
        <f>SUM(G127)</f>
        <v>0</v>
      </c>
      <c r="H121" s="107">
        <f>SUM(H127)</f>
        <v>0</v>
      </c>
      <c r="I121" s="107">
        <f>SUM(I127)</f>
        <v>0</v>
      </c>
    </row>
    <row r="122" spans="1:9" x14ac:dyDescent="0.25">
      <c r="A122" s="93"/>
      <c r="B122" s="108"/>
      <c r="C122" s="109">
        <v>422</v>
      </c>
      <c r="D122" s="109"/>
      <c r="E122" s="109" t="s">
        <v>150</v>
      </c>
      <c r="F122" s="109">
        <f t="shared" ref="F122:G122" si="32">SUM(F123:F124)</f>
        <v>0</v>
      </c>
      <c r="G122" s="109">
        <f t="shared" si="32"/>
        <v>0</v>
      </c>
      <c r="H122" s="109">
        <f t="shared" ref="H122:I122" si="33">SUM(H123:H124)</f>
        <v>0</v>
      </c>
      <c r="I122" s="109">
        <f t="shared" si="33"/>
        <v>0</v>
      </c>
    </row>
    <row r="123" spans="1:9" x14ac:dyDescent="0.25">
      <c r="A123" s="93"/>
      <c r="B123" s="93"/>
      <c r="C123" s="93"/>
      <c r="D123" s="93">
        <v>4221</v>
      </c>
      <c r="E123" s="93" t="s">
        <v>151</v>
      </c>
      <c r="F123" s="93"/>
      <c r="G123" s="93">
        <v>0</v>
      </c>
      <c r="H123" s="93">
        <v>0</v>
      </c>
      <c r="I123" s="93">
        <v>0</v>
      </c>
    </row>
    <row r="124" spans="1:9" x14ac:dyDescent="0.25">
      <c r="A124" s="93"/>
      <c r="B124" s="93"/>
      <c r="C124" s="93"/>
      <c r="D124" s="93">
        <v>4223</v>
      </c>
      <c r="E124" s="93" t="s">
        <v>152</v>
      </c>
      <c r="F124" s="93">
        <v>0</v>
      </c>
      <c r="G124" s="93">
        <v>0</v>
      </c>
      <c r="H124" s="93">
        <v>0</v>
      </c>
      <c r="I124" s="93">
        <v>0</v>
      </c>
    </row>
    <row r="125" spans="1:9" x14ac:dyDescent="0.25">
      <c r="A125" s="93"/>
      <c r="B125" s="108"/>
      <c r="C125" s="109">
        <v>424</v>
      </c>
      <c r="D125" s="109"/>
      <c r="E125" s="109" t="s">
        <v>153</v>
      </c>
      <c r="F125" s="109">
        <f t="shared" ref="F125:I125" si="34">SUM(F126)</f>
        <v>0</v>
      </c>
      <c r="G125" s="109">
        <f t="shared" si="34"/>
        <v>0</v>
      </c>
      <c r="H125" s="109">
        <f t="shared" si="34"/>
        <v>0</v>
      </c>
      <c r="I125" s="109">
        <f t="shared" si="34"/>
        <v>0</v>
      </c>
    </row>
    <row r="126" spans="1:9" x14ac:dyDescent="0.25">
      <c r="A126" s="93"/>
      <c r="B126" s="93"/>
      <c r="C126" s="93"/>
      <c r="D126" s="93">
        <v>4241</v>
      </c>
      <c r="E126" s="93" t="s">
        <v>164</v>
      </c>
      <c r="F126" s="93">
        <v>0</v>
      </c>
      <c r="G126" s="93">
        <v>0</v>
      </c>
      <c r="H126" s="93">
        <v>0</v>
      </c>
      <c r="I126" s="93">
        <v>0</v>
      </c>
    </row>
    <row r="127" spans="1:9" x14ac:dyDescent="0.25">
      <c r="A127" s="93"/>
      <c r="B127" s="108"/>
      <c r="C127" s="109">
        <v>426</v>
      </c>
      <c r="D127" s="109"/>
      <c r="E127" s="109" t="s">
        <v>155</v>
      </c>
      <c r="F127" s="109">
        <f t="shared" ref="F127:I127" si="35">SUM(F128:F129)</f>
        <v>0</v>
      </c>
      <c r="G127" s="109">
        <f t="shared" si="35"/>
        <v>0</v>
      </c>
      <c r="H127" s="109">
        <f t="shared" si="35"/>
        <v>0</v>
      </c>
      <c r="I127" s="109">
        <f t="shared" si="35"/>
        <v>0</v>
      </c>
    </row>
    <row r="128" spans="1:9" x14ac:dyDescent="0.25">
      <c r="A128" s="93"/>
      <c r="B128" s="93"/>
      <c r="C128" s="93"/>
      <c r="D128" s="93">
        <v>4262</v>
      </c>
      <c r="E128" s="93" t="s">
        <v>156</v>
      </c>
      <c r="F128" s="93">
        <v>0</v>
      </c>
      <c r="G128" s="93">
        <v>0</v>
      </c>
      <c r="H128" s="93">
        <v>0</v>
      </c>
      <c r="I128" s="93">
        <v>0</v>
      </c>
    </row>
    <row r="129" spans="1:9" x14ac:dyDescent="0.25">
      <c r="A129" s="93"/>
      <c r="B129" s="93"/>
      <c r="C129" s="93"/>
      <c r="D129" s="93">
        <v>4263</v>
      </c>
      <c r="E129" s="93" t="s">
        <v>157</v>
      </c>
      <c r="F129" s="93">
        <v>0</v>
      </c>
      <c r="G129" s="93">
        <v>0</v>
      </c>
      <c r="H129" s="93">
        <v>0</v>
      </c>
      <c r="I129" s="93">
        <v>0</v>
      </c>
    </row>
    <row r="130" spans="1:9" x14ac:dyDescent="0.25">
      <c r="A130" s="93"/>
      <c r="B130" s="93"/>
      <c r="C130" s="93"/>
      <c r="D130" s="93"/>
      <c r="E130" s="93"/>
      <c r="F130" s="93"/>
      <c r="G130" s="93"/>
      <c r="H130" s="93"/>
      <c r="I130" s="93"/>
    </row>
    <row r="131" spans="1:9" x14ac:dyDescent="0.25">
      <c r="A131" s="93"/>
      <c r="B131" s="115">
        <v>45</v>
      </c>
      <c r="C131" s="156"/>
      <c r="D131" s="156"/>
      <c r="E131" s="177" t="s">
        <v>174</v>
      </c>
      <c r="F131" s="178">
        <f>SUM(F132)</f>
        <v>0</v>
      </c>
      <c r="G131" s="178">
        <f>SUM(G132)</f>
        <v>0</v>
      </c>
      <c r="H131" s="178">
        <f>SUM(H132)</f>
        <v>0</v>
      </c>
      <c r="I131" s="178">
        <f>SUM(I132)</f>
        <v>0</v>
      </c>
    </row>
    <row r="132" spans="1:9" x14ac:dyDescent="0.25">
      <c r="A132" s="93"/>
      <c r="B132" s="109"/>
      <c r="C132" s="130">
        <v>451</v>
      </c>
      <c r="D132" s="109"/>
      <c r="E132" s="109" t="s">
        <v>175</v>
      </c>
      <c r="F132" s="139">
        <f>SUM(F133:F136)</f>
        <v>0</v>
      </c>
      <c r="G132" s="139">
        <f>SUM(G133:G136)</f>
        <v>0</v>
      </c>
      <c r="H132" s="139">
        <f>SUM(H133:H136)</f>
        <v>0</v>
      </c>
      <c r="I132" s="139">
        <f>SUM(I133:I136)</f>
        <v>0</v>
      </c>
    </row>
    <row r="133" spans="1:9" x14ac:dyDescent="0.25">
      <c r="A133" s="93"/>
      <c r="B133" s="93"/>
      <c r="C133" s="93"/>
      <c r="D133" s="93">
        <v>4511</v>
      </c>
      <c r="E133" s="93" t="s">
        <v>166</v>
      </c>
      <c r="F133" s="103">
        <v>0</v>
      </c>
      <c r="G133" s="103">
        <v>0</v>
      </c>
      <c r="H133" s="103">
        <v>0</v>
      </c>
      <c r="I133" s="103">
        <v>0</v>
      </c>
    </row>
    <row r="134" spans="1:9" x14ac:dyDescent="0.25">
      <c r="A134" s="93"/>
      <c r="B134" s="93"/>
      <c r="C134" s="93"/>
      <c r="D134" s="93">
        <v>4511</v>
      </c>
      <c r="E134" s="93" t="s">
        <v>167</v>
      </c>
      <c r="F134" s="103">
        <v>0</v>
      </c>
      <c r="G134" s="103">
        <v>0</v>
      </c>
      <c r="H134" s="103">
        <v>0</v>
      </c>
      <c r="I134" s="103">
        <v>0</v>
      </c>
    </row>
    <row r="135" spans="1:9" x14ac:dyDescent="0.25">
      <c r="A135" s="93"/>
      <c r="B135" s="93"/>
      <c r="C135" s="93"/>
      <c r="D135" s="93">
        <v>4511</v>
      </c>
      <c r="E135" s="93" t="s">
        <v>168</v>
      </c>
      <c r="F135" s="103">
        <v>0</v>
      </c>
      <c r="G135" s="103">
        <v>0</v>
      </c>
      <c r="H135" s="103">
        <v>0</v>
      </c>
      <c r="I135" s="103">
        <v>0</v>
      </c>
    </row>
    <row r="136" spans="1:9" x14ac:dyDescent="0.25">
      <c r="A136" s="93"/>
      <c r="B136" s="93"/>
      <c r="C136" s="93"/>
      <c r="D136" s="93">
        <v>4511</v>
      </c>
      <c r="E136" s="93" t="s">
        <v>169</v>
      </c>
      <c r="F136" s="103">
        <v>0</v>
      </c>
      <c r="G136" s="103">
        <v>0</v>
      </c>
      <c r="H136" s="103">
        <v>0</v>
      </c>
      <c r="I136" s="103">
        <v>0</v>
      </c>
    </row>
    <row r="137" spans="1:9" x14ac:dyDescent="0.25">
      <c r="B137" s="179"/>
    </row>
    <row r="138" spans="1:9" x14ac:dyDescent="0.25">
      <c r="A138" s="116" t="s">
        <v>5</v>
      </c>
      <c r="B138" s="117" t="s">
        <v>6</v>
      </c>
      <c r="C138" s="117" t="s">
        <v>93</v>
      </c>
      <c r="D138" s="117" t="s">
        <v>94</v>
      </c>
      <c r="E138" s="117" t="s">
        <v>3</v>
      </c>
      <c r="F138" s="117" t="s">
        <v>37</v>
      </c>
      <c r="G138" s="117" t="s">
        <v>185</v>
      </c>
      <c r="H138" s="117"/>
      <c r="I138" s="117"/>
    </row>
    <row r="139" spans="1:9" ht="15.75" thickBot="1" x14ac:dyDescent="0.3">
      <c r="A139" s="180"/>
      <c r="B139" s="181"/>
      <c r="C139" s="181"/>
      <c r="D139" s="181"/>
      <c r="E139" s="181"/>
      <c r="F139" s="181"/>
      <c r="G139" s="119" t="s">
        <v>186</v>
      </c>
      <c r="H139" s="181"/>
      <c r="I139" s="181"/>
    </row>
    <row r="140" spans="1:9" x14ac:dyDescent="0.25">
      <c r="A140" s="120"/>
      <c r="B140" s="121"/>
      <c r="C140" s="121"/>
      <c r="D140" s="121"/>
      <c r="E140" s="122" t="s">
        <v>161</v>
      </c>
      <c r="F140" s="123">
        <f>SUM(F141+F148+F181+F186)</f>
        <v>0</v>
      </c>
      <c r="G140" s="123">
        <f>SUM(G141+G148+G181+G186)</f>
        <v>0</v>
      </c>
      <c r="H140" s="123">
        <f>SUM(H141+H148+H181+H186)</f>
        <v>0</v>
      </c>
      <c r="I140" s="123">
        <f>SUM(I141+I148+I181+I186)</f>
        <v>0</v>
      </c>
    </row>
    <row r="141" spans="1:9" x14ac:dyDescent="0.25">
      <c r="A141" s="115">
        <v>3</v>
      </c>
      <c r="B141" s="112">
        <v>31</v>
      </c>
      <c r="C141" s="107"/>
      <c r="D141" s="107"/>
      <c r="E141" s="107" t="s">
        <v>11</v>
      </c>
      <c r="F141" s="107">
        <f t="shared" ref="F141:I141" si="36">SUM(F142+F144+F146)</f>
        <v>0</v>
      </c>
      <c r="G141" s="107">
        <f t="shared" si="36"/>
        <v>0</v>
      </c>
      <c r="H141" s="107">
        <f t="shared" si="36"/>
        <v>0</v>
      </c>
      <c r="I141" s="107">
        <f t="shared" si="36"/>
        <v>0</v>
      </c>
    </row>
    <row r="142" spans="1:9" x14ac:dyDescent="0.25">
      <c r="A142" s="93"/>
      <c r="B142" s="108"/>
      <c r="C142" s="109">
        <v>311</v>
      </c>
      <c r="D142" s="109"/>
      <c r="E142" s="109" t="s">
        <v>110</v>
      </c>
      <c r="F142" s="109">
        <f>SUM(F143)</f>
        <v>0</v>
      </c>
      <c r="G142" s="109">
        <f>SUM(G143)</f>
        <v>0</v>
      </c>
      <c r="H142" s="109">
        <f>SUM(H143)</f>
        <v>0</v>
      </c>
      <c r="I142" s="109">
        <f>SUM(I143)</f>
        <v>0</v>
      </c>
    </row>
    <row r="143" spans="1:9" x14ac:dyDescent="0.25">
      <c r="A143" s="93"/>
      <c r="B143" s="113"/>
      <c r="C143" s="93"/>
      <c r="D143" s="93">
        <v>3111</v>
      </c>
      <c r="E143" s="93" t="s">
        <v>111</v>
      </c>
      <c r="F143" s="93">
        <v>0</v>
      </c>
      <c r="G143" s="93">
        <v>0</v>
      </c>
      <c r="H143" s="93">
        <v>0</v>
      </c>
      <c r="I143" s="93">
        <v>0</v>
      </c>
    </row>
    <row r="144" spans="1:9" x14ac:dyDescent="0.25">
      <c r="A144" s="93"/>
      <c r="B144" s="108"/>
      <c r="C144" s="109">
        <v>312</v>
      </c>
      <c r="D144" s="109"/>
      <c r="E144" s="109" t="s">
        <v>112</v>
      </c>
      <c r="F144" s="109">
        <f>SUM(F145)</f>
        <v>0</v>
      </c>
      <c r="G144" s="109">
        <f>G145</f>
        <v>0</v>
      </c>
      <c r="H144" s="109">
        <f>H145</f>
        <v>0</v>
      </c>
      <c r="I144" s="109">
        <f>I145</f>
        <v>0</v>
      </c>
    </row>
    <row r="145" spans="1:9" x14ac:dyDescent="0.25">
      <c r="A145" s="93"/>
      <c r="B145" s="113"/>
      <c r="C145" s="93"/>
      <c r="D145" s="93">
        <v>3121</v>
      </c>
      <c r="E145" s="93" t="s">
        <v>113</v>
      </c>
      <c r="F145" s="93">
        <v>0</v>
      </c>
      <c r="G145" s="93">
        <v>0</v>
      </c>
      <c r="H145" s="93">
        <v>0</v>
      </c>
      <c r="I145" s="93">
        <v>0</v>
      </c>
    </row>
    <row r="146" spans="1:9" x14ac:dyDescent="0.25">
      <c r="A146" s="93"/>
      <c r="B146" s="108"/>
      <c r="C146" s="109">
        <v>313</v>
      </c>
      <c r="D146" s="109"/>
      <c r="E146" s="109" t="s">
        <v>114</v>
      </c>
      <c r="F146" s="109">
        <f>SUM(F147)</f>
        <v>0</v>
      </c>
      <c r="G146" s="109">
        <f>G147</f>
        <v>0</v>
      </c>
      <c r="H146" s="109">
        <f>H147</f>
        <v>0</v>
      </c>
      <c r="I146" s="109">
        <f>I147</f>
        <v>0</v>
      </c>
    </row>
    <row r="147" spans="1:9" x14ac:dyDescent="0.25">
      <c r="A147" s="93"/>
      <c r="B147" s="113"/>
      <c r="C147" s="93"/>
      <c r="D147" s="93">
        <v>3132</v>
      </c>
      <c r="E147" s="93" t="s">
        <v>115</v>
      </c>
      <c r="F147" s="93">
        <v>0</v>
      </c>
      <c r="G147" s="93">
        <v>0</v>
      </c>
      <c r="H147" s="93">
        <v>0</v>
      </c>
      <c r="I147" s="93">
        <v>0</v>
      </c>
    </row>
    <row r="148" spans="1:9" x14ac:dyDescent="0.25">
      <c r="A148" s="93"/>
      <c r="B148" s="112">
        <v>32</v>
      </c>
      <c r="C148" s="107"/>
      <c r="D148" s="107"/>
      <c r="E148" s="107" t="s">
        <v>27</v>
      </c>
      <c r="F148" s="107">
        <f t="shared" ref="F148:I148" si="37">SUM(F149+F152+F164+F175)</f>
        <v>0</v>
      </c>
      <c r="G148" s="107">
        <f t="shared" si="37"/>
        <v>0</v>
      </c>
      <c r="H148" s="107">
        <f t="shared" si="37"/>
        <v>0</v>
      </c>
      <c r="I148" s="107">
        <f t="shared" si="37"/>
        <v>0</v>
      </c>
    </row>
    <row r="149" spans="1:9" x14ac:dyDescent="0.25">
      <c r="A149" s="93"/>
      <c r="B149" s="108"/>
      <c r="C149" s="109">
        <v>321</v>
      </c>
      <c r="D149" s="109"/>
      <c r="E149" s="109" t="s">
        <v>116</v>
      </c>
      <c r="F149" s="109">
        <f t="shared" ref="F149:G149" si="38">SUM(F150:F151)</f>
        <v>0</v>
      </c>
      <c r="G149" s="109">
        <f t="shared" si="38"/>
        <v>0</v>
      </c>
      <c r="H149" s="109">
        <f t="shared" ref="H149:I149" si="39">SUM(H150:H151)</f>
        <v>0</v>
      </c>
      <c r="I149" s="109">
        <f t="shared" si="39"/>
        <v>0</v>
      </c>
    </row>
    <row r="150" spans="1:9" x14ac:dyDescent="0.25">
      <c r="A150" s="93"/>
      <c r="B150" s="93"/>
      <c r="C150" s="93"/>
      <c r="D150" s="93">
        <v>3211</v>
      </c>
      <c r="E150" s="93" t="s">
        <v>117</v>
      </c>
      <c r="F150" s="93">
        <v>0</v>
      </c>
      <c r="G150" s="93">
        <v>0</v>
      </c>
      <c r="H150" s="93">
        <v>0</v>
      </c>
      <c r="I150" s="93">
        <v>0</v>
      </c>
    </row>
    <row r="151" spans="1:9" x14ac:dyDescent="0.25">
      <c r="A151" s="93"/>
      <c r="B151" s="110"/>
      <c r="C151" s="93"/>
      <c r="D151" s="93">
        <v>3212</v>
      </c>
      <c r="E151" s="93" t="s">
        <v>118</v>
      </c>
      <c r="F151" s="93">
        <v>0</v>
      </c>
      <c r="G151" s="93">
        <v>0</v>
      </c>
      <c r="H151" s="93">
        <v>0</v>
      </c>
      <c r="I151" s="93">
        <v>0</v>
      </c>
    </row>
    <row r="152" spans="1:9" x14ac:dyDescent="0.25">
      <c r="A152" s="93"/>
      <c r="B152" s="108"/>
      <c r="C152" s="109">
        <v>322</v>
      </c>
      <c r="D152" s="109"/>
      <c r="E152" s="109" t="s">
        <v>119</v>
      </c>
      <c r="F152" s="109">
        <f t="shared" ref="F152:I152" si="40">SUM(F153+F158+F161+F162+F163)</f>
        <v>0</v>
      </c>
      <c r="G152" s="109">
        <f t="shared" si="40"/>
        <v>0</v>
      </c>
      <c r="H152" s="109">
        <f t="shared" si="40"/>
        <v>0</v>
      </c>
      <c r="I152" s="109">
        <f t="shared" si="40"/>
        <v>0</v>
      </c>
    </row>
    <row r="153" spans="1:9" x14ac:dyDescent="0.25">
      <c r="A153" s="93"/>
      <c r="B153" s="93"/>
      <c r="C153" s="93"/>
      <c r="D153" s="93">
        <v>3221</v>
      </c>
      <c r="E153" s="93" t="s">
        <v>120</v>
      </c>
      <c r="F153" s="93">
        <f>SUM(F154:F157)</f>
        <v>0</v>
      </c>
      <c r="G153" s="93">
        <f>SUM(G154:G157)</f>
        <v>0</v>
      </c>
      <c r="H153" s="93">
        <f>SUM(H154:H157)</f>
        <v>0</v>
      </c>
      <c r="I153" s="93">
        <f>SUM(I154:I157)</f>
        <v>0</v>
      </c>
    </row>
    <row r="154" spans="1:9" x14ac:dyDescent="0.25">
      <c r="A154" s="93"/>
      <c r="B154" s="93"/>
      <c r="C154" s="93"/>
      <c r="D154" s="93">
        <v>32211</v>
      </c>
      <c r="E154" s="93" t="s">
        <v>121</v>
      </c>
      <c r="F154" s="93">
        <v>0</v>
      </c>
      <c r="G154" s="93">
        <v>0</v>
      </c>
      <c r="H154" s="93">
        <v>0</v>
      </c>
      <c r="I154" s="93">
        <v>0</v>
      </c>
    </row>
    <row r="155" spans="1:9" x14ac:dyDescent="0.25">
      <c r="A155" s="93"/>
      <c r="B155" s="93"/>
      <c r="C155" s="93"/>
      <c r="D155" s="93">
        <v>32212</v>
      </c>
      <c r="E155" s="93" t="s">
        <v>122</v>
      </c>
      <c r="F155" s="93">
        <v>0</v>
      </c>
      <c r="G155" s="93">
        <v>0</v>
      </c>
      <c r="H155" s="93">
        <v>0</v>
      </c>
      <c r="I155" s="93">
        <v>0</v>
      </c>
    </row>
    <row r="156" spans="1:9" x14ac:dyDescent="0.25">
      <c r="A156" s="93"/>
      <c r="B156" s="93"/>
      <c r="C156" s="93"/>
      <c r="D156" s="93">
        <v>32214</v>
      </c>
      <c r="E156" s="93" t="s">
        <v>123</v>
      </c>
      <c r="F156" s="93">
        <v>0</v>
      </c>
      <c r="G156" s="93">
        <v>0</v>
      </c>
      <c r="H156" s="93">
        <v>0</v>
      </c>
      <c r="I156" s="93">
        <v>0</v>
      </c>
    </row>
    <row r="157" spans="1:9" x14ac:dyDescent="0.25">
      <c r="A157" s="93"/>
      <c r="B157" s="93"/>
      <c r="C157" s="93"/>
      <c r="D157" s="93">
        <v>32216</v>
      </c>
      <c r="E157" s="93" t="s">
        <v>124</v>
      </c>
      <c r="F157" s="93">
        <v>0</v>
      </c>
      <c r="G157" s="93">
        <v>0</v>
      </c>
      <c r="H157" s="93">
        <v>0</v>
      </c>
      <c r="I157" s="93">
        <v>0</v>
      </c>
    </row>
    <row r="158" spans="1:9" x14ac:dyDescent="0.25">
      <c r="A158" s="93"/>
      <c r="B158" s="93"/>
      <c r="C158" s="93"/>
      <c r="D158" s="93">
        <v>3223</v>
      </c>
      <c r="E158" s="93" t="s">
        <v>125</v>
      </c>
      <c r="F158" s="93">
        <f>SUM(F159:F160)</f>
        <v>0</v>
      </c>
      <c r="G158" s="93">
        <f>SUM(G159:G160)</f>
        <v>0</v>
      </c>
      <c r="H158" s="93">
        <f>SUM(H159:H160)</f>
        <v>0</v>
      </c>
      <c r="I158" s="93">
        <f>SUM(I159:I160)</f>
        <v>0</v>
      </c>
    </row>
    <row r="159" spans="1:9" x14ac:dyDescent="0.25">
      <c r="A159" s="93"/>
      <c r="B159" s="93"/>
      <c r="C159" s="93"/>
      <c r="D159" s="93">
        <v>32231</v>
      </c>
      <c r="E159" s="93" t="s">
        <v>126</v>
      </c>
      <c r="F159" s="93">
        <v>0</v>
      </c>
      <c r="G159" s="93">
        <v>0</v>
      </c>
      <c r="H159" s="93">
        <v>0</v>
      </c>
      <c r="I159" s="93">
        <v>0</v>
      </c>
    </row>
    <row r="160" spans="1:9" x14ac:dyDescent="0.25">
      <c r="A160" s="93"/>
      <c r="B160" s="93"/>
      <c r="C160" s="93"/>
      <c r="D160" s="93">
        <v>32233</v>
      </c>
      <c r="E160" s="93" t="s">
        <v>127</v>
      </c>
      <c r="F160" s="93">
        <v>0</v>
      </c>
      <c r="G160" s="93">
        <v>0</v>
      </c>
      <c r="H160" s="93">
        <v>0</v>
      </c>
      <c r="I160" s="93">
        <v>0</v>
      </c>
    </row>
    <row r="161" spans="1:9" x14ac:dyDescent="0.25">
      <c r="A161" s="93"/>
      <c r="B161" s="93"/>
      <c r="C161" s="93"/>
      <c r="D161" s="93">
        <v>3224</v>
      </c>
      <c r="E161" s="93" t="s">
        <v>128</v>
      </c>
      <c r="F161" s="93">
        <v>0</v>
      </c>
      <c r="G161" s="93">
        <v>0</v>
      </c>
      <c r="H161" s="93">
        <v>0</v>
      </c>
      <c r="I161" s="93">
        <v>0</v>
      </c>
    </row>
    <row r="162" spans="1:9" x14ac:dyDescent="0.25">
      <c r="A162" s="93"/>
      <c r="B162" s="93"/>
      <c r="C162" s="93"/>
      <c r="D162" s="93">
        <v>3225</v>
      </c>
      <c r="E162" s="93" t="s">
        <v>129</v>
      </c>
      <c r="F162" s="93">
        <v>0</v>
      </c>
      <c r="G162" s="93">
        <v>0</v>
      </c>
      <c r="H162" s="93">
        <v>0</v>
      </c>
      <c r="I162" s="93">
        <v>0</v>
      </c>
    </row>
    <row r="163" spans="1:9" x14ac:dyDescent="0.25">
      <c r="A163" s="93"/>
      <c r="B163" s="93"/>
      <c r="C163" s="93"/>
      <c r="D163" s="93">
        <v>3227</v>
      </c>
      <c r="E163" s="93" t="s">
        <v>130</v>
      </c>
      <c r="F163" s="93">
        <v>0</v>
      </c>
      <c r="G163" s="93">
        <v>0</v>
      </c>
      <c r="H163" s="93">
        <v>0</v>
      </c>
      <c r="I163" s="93">
        <v>0</v>
      </c>
    </row>
    <row r="164" spans="1:9" x14ac:dyDescent="0.25">
      <c r="A164" s="93"/>
      <c r="B164" s="108"/>
      <c r="C164" s="109">
        <v>323</v>
      </c>
      <c r="D164" s="109"/>
      <c r="E164" s="109" t="s">
        <v>131</v>
      </c>
      <c r="F164" s="109">
        <f t="shared" ref="F164:I164" si="41">SUM(F165+F166+F167+F168+F171+F172+F173+F174)</f>
        <v>0</v>
      </c>
      <c r="G164" s="109">
        <f t="shared" si="41"/>
        <v>0</v>
      </c>
      <c r="H164" s="109">
        <f t="shared" si="41"/>
        <v>0</v>
      </c>
      <c r="I164" s="109">
        <f t="shared" si="41"/>
        <v>0</v>
      </c>
    </row>
    <row r="165" spans="1:9" x14ac:dyDescent="0.25">
      <c r="A165" s="93"/>
      <c r="B165" s="110"/>
      <c r="C165" s="93"/>
      <c r="D165" s="93">
        <v>3231</v>
      </c>
      <c r="E165" s="93" t="s">
        <v>132</v>
      </c>
      <c r="F165" s="93">
        <v>0</v>
      </c>
      <c r="G165" s="93">
        <v>0</v>
      </c>
      <c r="H165" s="93">
        <v>0</v>
      </c>
      <c r="I165" s="93">
        <v>0</v>
      </c>
    </row>
    <row r="166" spans="1:9" x14ac:dyDescent="0.25">
      <c r="A166" s="101"/>
      <c r="B166" s="93"/>
      <c r="C166" s="93"/>
      <c r="D166" s="93">
        <v>3232</v>
      </c>
      <c r="E166" s="93" t="s">
        <v>133</v>
      </c>
      <c r="F166" s="93">
        <v>0</v>
      </c>
      <c r="G166" s="93">
        <v>0</v>
      </c>
      <c r="H166" s="93">
        <v>0</v>
      </c>
      <c r="I166" s="93">
        <v>0</v>
      </c>
    </row>
    <row r="167" spans="1:9" x14ac:dyDescent="0.25">
      <c r="A167" s="93"/>
      <c r="B167" s="93"/>
      <c r="C167" s="93"/>
      <c r="D167" s="93">
        <v>3233</v>
      </c>
      <c r="E167" s="93" t="s">
        <v>134</v>
      </c>
      <c r="F167" s="93">
        <v>0</v>
      </c>
      <c r="G167" s="93">
        <v>0</v>
      </c>
      <c r="H167" s="93">
        <v>0</v>
      </c>
      <c r="I167" s="93">
        <v>0</v>
      </c>
    </row>
    <row r="168" spans="1:9" x14ac:dyDescent="0.25">
      <c r="A168" s="101"/>
      <c r="B168" s="93"/>
      <c r="C168" s="93"/>
      <c r="D168" s="93">
        <v>3234</v>
      </c>
      <c r="E168" s="93" t="s">
        <v>135</v>
      </c>
      <c r="F168" s="93">
        <f>SUM(F169:F170)</f>
        <v>0</v>
      </c>
      <c r="G168" s="93">
        <f>SUM(G169:G170)</f>
        <v>0</v>
      </c>
      <c r="H168" s="93">
        <f>SUM(H169:H170)</f>
        <v>0</v>
      </c>
      <c r="I168" s="93">
        <f>SUM(I169:I170)</f>
        <v>0</v>
      </c>
    </row>
    <row r="169" spans="1:9" x14ac:dyDescent="0.25">
      <c r="A169" s="93"/>
      <c r="B169" s="93"/>
      <c r="C169" s="93"/>
      <c r="D169" s="93">
        <v>32340</v>
      </c>
      <c r="E169" s="93" t="s">
        <v>136</v>
      </c>
      <c r="F169" s="93">
        <v>0</v>
      </c>
      <c r="G169" s="93">
        <v>0</v>
      </c>
      <c r="H169" s="93">
        <v>0</v>
      </c>
      <c r="I169" s="93">
        <v>0</v>
      </c>
    </row>
    <row r="170" spans="1:9" x14ac:dyDescent="0.25">
      <c r="A170" s="93"/>
      <c r="B170" s="93"/>
      <c r="C170" s="93"/>
      <c r="D170" s="93">
        <v>32347</v>
      </c>
      <c r="E170" s="93" t="s">
        <v>137</v>
      </c>
      <c r="F170" s="93">
        <v>0</v>
      </c>
      <c r="G170" s="93">
        <v>0</v>
      </c>
      <c r="H170" s="93">
        <v>0</v>
      </c>
      <c r="I170" s="93">
        <v>0</v>
      </c>
    </row>
    <row r="171" spans="1:9" x14ac:dyDescent="0.25">
      <c r="A171" s="93"/>
      <c r="B171" s="93"/>
      <c r="C171" s="93"/>
      <c r="D171" s="93">
        <v>3235</v>
      </c>
      <c r="E171" s="93" t="s">
        <v>138</v>
      </c>
      <c r="F171" s="93">
        <v>0</v>
      </c>
      <c r="G171" s="93">
        <v>0</v>
      </c>
      <c r="H171" s="93">
        <v>0</v>
      </c>
      <c r="I171" s="93">
        <v>0</v>
      </c>
    </row>
    <row r="172" spans="1:9" x14ac:dyDescent="0.25">
      <c r="A172" s="93"/>
      <c r="B172" s="93"/>
      <c r="C172" s="93"/>
      <c r="D172" s="93">
        <v>3237</v>
      </c>
      <c r="E172" s="93" t="s">
        <v>139</v>
      </c>
      <c r="F172" s="93">
        <v>0</v>
      </c>
      <c r="G172" s="93">
        <v>0</v>
      </c>
      <c r="H172" s="93">
        <v>0</v>
      </c>
      <c r="I172" s="93">
        <v>0</v>
      </c>
    </row>
    <row r="173" spans="1:9" x14ac:dyDescent="0.25">
      <c r="A173" s="93"/>
      <c r="B173" s="93"/>
      <c r="C173" s="93"/>
      <c r="D173" s="93">
        <v>3238</v>
      </c>
      <c r="E173" s="93" t="s">
        <v>140</v>
      </c>
      <c r="F173" s="93">
        <v>0</v>
      </c>
      <c r="G173" s="93">
        <v>0</v>
      </c>
      <c r="H173" s="93">
        <v>0</v>
      </c>
      <c r="I173" s="93">
        <v>0</v>
      </c>
    </row>
    <row r="174" spans="1:9" x14ac:dyDescent="0.25">
      <c r="A174" s="93"/>
      <c r="B174" s="93"/>
      <c r="C174" s="93"/>
      <c r="D174" s="93">
        <v>3239</v>
      </c>
      <c r="E174" s="93" t="s">
        <v>141</v>
      </c>
      <c r="F174" s="93"/>
      <c r="G174" s="93"/>
      <c r="H174" s="93"/>
      <c r="I174" s="93"/>
    </row>
    <row r="175" spans="1:9" x14ac:dyDescent="0.25">
      <c r="A175" s="93"/>
      <c r="B175" s="108"/>
      <c r="C175" s="109">
        <v>329</v>
      </c>
      <c r="D175" s="109"/>
      <c r="E175" s="109" t="s">
        <v>142</v>
      </c>
      <c r="F175" s="109">
        <f t="shared" ref="F175" si="42">SUM(F176:F180)</f>
        <v>0</v>
      </c>
      <c r="G175" s="109">
        <f>SUM(G176:G179)</f>
        <v>0</v>
      </c>
      <c r="H175" s="109">
        <f>SUM(H176:H179)</f>
        <v>0</v>
      </c>
      <c r="I175" s="109">
        <f>SUM(I176:I179)</f>
        <v>0</v>
      </c>
    </row>
    <row r="176" spans="1:9" x14ac:dyDescent="0.25">
      <c r="A176" s="93"/>
      <c r="B176" s="93"/>
      <c r="C176" s="93"/>
      <c r="D176" s="93">
        <v>3292</v>
      </c>
      <c r="E176" s="93" t="s">
        <v>143</v>
      </c>
      <c r="F176" s="93">
        <v>0</v>
      </c>
      <c r="G176" s="93">
        <v>0</v>
      </c>
      <c r="H176" s="93">
        <v>0</v>
      </c>
      <c r="I176" s="93">
        <v>0</v>
      </c>
    </row>
    <row r="177" spans="1:9" x14ac:dyDescent="0.25">
      <c r="A177" s="93"/>
      <c r="B177" s="93"/>
      <c r="C177" s="93"/>
      <c r="D177" s="93">
        <v>3293</v>
      </c>
      <c r="E177" s="93" t="s">
        <v>144</v>
      </c>
      <c r="F177" s="93">
        <v>0</v>
      </c>
      <c r="G177" s="93">
        <v>0</v>
      </c>
      <c r="H177" s="93">
        <v>0</v>
      </c>
      <c r="I177" s="93">
        <v>0</v>
      </c>
    </row>
    <row r="178" spans="1:9" x14ac:dyDescent="0.25">
      <c r="A178" s="93"/>
      <c r="B178" s="93"/>
      <c r="C178" s="93"/>
      <c r="D178" s="93">
        <v>3294</v>
      </c>
      <c r="E178" s="93" t="s">
        <v>145</v>
      </c>
      <c r="F178" s="93">
        <v>0</v>
      </c>
      <c r="G178" s="93">
        <v>0</v>
      </c>
      <c r="H178" s="93">
        <v>0</v>
      </c>
      <c r="I178" s="93">
        <v>0</v>
      </c>
    </row>
    <row r="179" spans="1:9" x14ac:dyDescent="0.25">
      <c r="A179" s="93"/>
      <c r="B179" s="93"/>
      <c r="C179" s="93"/>
      <c r="D179" s="93">
        <v>3295</v>
      </c>
      <c r="E179" s="93" t="s">
        <v>146</v>
      </c>
      <c r="F179" s="93">
        <v>0</v>
      </c>
      <c r="G179" s="93">
        <v>0</v>
      </c>
      <c r="H179" s="93">
        <v>0</v>
      </c>
      <c r="I179" s="93">
        <v>0</v>
      </c>
    </row>
    <row r="180" spans="1:9" x14ac:dyDescent="0.25">
      <c r="A180" s="93"/>
      <c r="B180" s="93"/>
      <c r="C180" s="93"/>
      <c r="D180" s="93"/>
      <c r="E180" s="93"/>
      <c r="F180" s="93"/>
      <c r="G180" s="93"/>
      <c r="H180" s="93"/>
      <c r="I180" s="93"/>
    </row>
    <row r="181" spans="1:9" x14ac:dyDescent="0.25">
      <c r="A181" s="93"/>
      <c r="B181" s="112">
        <v>34</v>
      </c>
      <c r="C181" s="107"/>
      <c r="D181" s="107"/>
      <c r="E181" s="107" t="s">
        <v>76</v>
      </c>
      <c r="F181" s="107">
        <f t="shared" ref="F181:I181" si="43">SUM(F182)</f>
        <v>0</v>
      </c>
      <c r="G181" s="107">
        <f t="shared" si="43"/>
        <v>0</v>
      </c>
      <c r="H181" s="107">
        <f t="shared" si="43"/>
        <v>0</v>
      </c>
      <c r="I181" s="107">
        <f t="shared" si="43"/>
        <v>0</v>
      </c>
    </row>
    <row r="182" spans="1:9" x14ac:dyDescent="0.25">
      <c r="A182" s="93"/>
      <c r="B182" s="108"/>
      <c r="C182" s="109">
        <v>343</v>
      </c>
      <c r="D182" s="109"/>
      <c r="E182" s="109" t="s">
        <v>147</v>
      </c>
      <c r="F182" s="109">
        <f t="shared" ref="F182:I182" si="44">SUM(F183:F184)</f>
        <v>0</v>
      </c>
      <c r="G182" s="109">
        <f t="shared" si="44"/>
        <v>0</v>
      </c>
      <c r="H182" s="109">
        <f t="shared" si="44"/>
        <v>0</v>
      </c>
      <c r="I182" s="109">
        <f t="shared" si="44"/>
        <v>0</v>
      </c>
    </row>
    <row r="183" spans="1:9" x14ac:dyDescent="0.25">
      <c r="A183" s="93"/>
      <c r="B183" s="110"/>
      <c r="C183" s="93"/>
      <c r="D183" s="93">
        <v>3431</v>
      </c>
      <c r="E183" s="93" t="s">
        <v>148</v>
      </c>
      <c r="F183" s="93">
        <v>0</v>
      </c>
      <c r="G183" s="93">
        <v>0</v>
      </c>
      <c r="H183" s="93">
        <v>0</v>
      </c>
      <c r="I183" s="93">
        <v>0</v>
      </c>
    </row>
    <row r="184" spans="1:9" x14ac:dyDescent="0.25">
      <c r="A184" s="93"/>
      <c r="B184" s="110"/>
      <c r="C184" s="93"/>
      <c r="D184" s="93">
        <v>3434</v>
      </c>
      <c r="E184" s="93" t="s">
        <v>149</v>
      </c>
      <c r="F184" s="93">
        <v>0</v>
      </c>
      <c r="G184" s="93">
        <v>0</v>
      </c>
      <c r="H184" s="93">
        <v>0</v>
      </c>
      <c r="I184" s="93">
        <v>0</v>
      </c>
    </row>
    <row r="185" spans="1:9" x14ac:dyDescent="0.25">
      <c r="A185" s="93"/>
      <c r="B185" s="93"/>
      <c r="C185" s="93"/>
      <c r="D185" s="93"/>
      <c r="E185" s="93"/>
      <c r="F185" s="93"/>
      <c r="G185" s="93"/>
      <c r="H185" s="93"/>
      <c r="I185" s="93"/>
    </row>
    <row r="186" spans="1:9" x14ac:dyDescent="0.25">
      <c r="A186" s="111">
        <v>4</v>
      </c>
      <c r="B186" s="112">
        <v>42</v>
      </c>
      <c r="C186" s="107"/>
      <c r="D186" s="107"/>
      <c r="E186" s="107" t="s">
        <v>34</v>
      </c>
      <c r="F186" s="107">
        <f t="shared" ref="F186:I186" si="45">SUM(F187+F190+F192)</f>
        <v>0</v>
      </c>
      <c r="G186" s="107">
        <f t="shared" si="45"/>
        <v>0</v>
      </c>
      <c r="H186" s="107">
        <f t="shared" si="45"/>
        <v>0</v>
      </c>
      <c r="I186" s="107">
        <f t="shared" si="45"/>
        <v>0</v>
      </c>
    </row>
    <row r="187" spans="1:9" x14ac:dyDescent="0.25">
      <c r="A187" s="93"/>
      <c r="B187" s="108"/>
      <c r="C187" s="109">
        <v>422</v>
      </c>
      <c r="D187" s="109"/>
      <c r="E187" s="109" t="s">
        <v>150</v>
      </c>
      <c r="F187" s="109">
        <f t="shared" ref="F187:G187" si="46">SUM(F188:F189)</f>
        <v>0</v>
      </c>
      <c r="G187" s="109">
        <f t="shared" si="46"/>
        <v>0</v>
      </c>
      <c r="H187" s="109">
        <f t="shared" ref="H187:I187" si="47">SUM(H188:H189)</f>
        <v>0</v>
      </c>
      <c r="I187" s="109">
        <f t="shared" si="47"/>
        <v>0</v>
      </c>
    </row>
    <row r="188" spans="1:9" x14ac:dyDescent="0.25">
      <c r="A188" s="93"/>
      <c r="B188" s="93"/>
      <c r="C188" s="93"/>
      <c r="D188" s="93">
        <v>4221</v>
      </c>
      <c r="E188" s="93" t="s">
        <v>151</v>
      </c>
      <c r="F188" s="93"/>
      <c r="G188" s="93"/>
      <c r="H188" s="93"/>
      <c r="I188" s="93"/>
    </row>
    <row r="189" spans="1:9" x14ac:dyDescent="0.25">
      <c r="A189" s="93"/>
      <c r="B189" s="93"/>
      <c r="C189" s="93"/>
      <c r="D189" s="93">
        <v>4223</v>
      </c>
      <c r="E189" s="93" t="s">
        <v>152</v>
      </c>
      <c r="F189" s="93">
        <v>0</v>
      </c>
      <c r="G189" s="93">
        <v>0</v>
      </c>
      <c r="H189" s="93">
        <v>0</v>
      </c>
      <c r="I189" s="93">
        <v>0</v>
      </c>
    </row>
    <row r="190" spans="1:9" x14ac:dyDescent="0.25">
      <c r="A190" s="93"/>
      <c r="B190" s="108"/>
      <c r="C190" s="109">
        <v>424</v>
      </c>
      <c r="D190" s="109"/>
      <c r="E190" s="93" t="s">
        <v>164</v>
      </c>
      <c r="F190" s="109">
        <f t="shared" ref="F190:I190" si="48">SUM(F191)</f>
        <v>0</v>
      </c>
      <c r="G190" s="109">
        <f t="shared" si="48"/>
        <v>0</v>
      </c>
      <c r="H190" s="109">
        <f t="shared" si="48"/>
        <v>0</v>
      </c>
      <c r="I190" s="109">
        <f t="shared" si="48"/>
        <v>0</v>
      </c>
    </row>
    <row r="191" spans="1:9" x14ac:dyDescent="0.25">
      <c r="A191" s="93"/>
      <c r="B191" s="93"/>
      <c r="C191" s="93"/>
      <c r="D191" s="93">
        <v>4241</v>
      </c>
      <c r="E191" s="93" t="s">
        <v>154</v>
      </c>
      <c r="F191" s="93"/>
      <c r="G191" s="93"/>
      <c r="H191" s="93"/>
      <c r="I191" s="93"/>
    </row>
    <row r="192" spans="1:9" x14ac:dyDescent="0.25">
      <c r="A192" s="93"/>
      <c r="B192" s="108"/>
      <c r="C192" s="109">
        <v>426</v>
      </c>
      <c r="D192" s="109"/>
      <c r="E192" s="109" t="s">
        <v>155</v>
      </c>
      <c r="F192" s="109">
        <f t="shared" ref="F192:I192" si="49">SUM(F193:F194)</f>
        <v>0</v>
      </c>
      <c r="G192" s="109">
        <f t="shared" si="49"/>
        <v>0</v>
      </c>
      <c r="H192" s="109">
        <f t="shared" si="49"/>
        <v>0</v>
      </c>
      <c r="I192" s="109">
        <f t="shared" si="49"/>
        <v>0</v>
      </c>
    </row>
    <row r="193" spans="1:9" x14ac:dyDescent="0.25">
      <c r="A193" s="93"/>
      <c r="B193" s="93"/>
      <c r="C193" s="93"/>
      <c r="D193" s="93">
        <v>4262</v>
      </c>
      <c r="E193" s="93" t="s">
        <v>156</v>
      </c>
      <c r="F193" s="93">
        <v>0</v>
      </c>
      <c r="G193" s="93"/>
      <c r="H193" s="93"/>
      <c r="I193" s="93"/>
    </row>
    <row r="194" spans="1:9" x14ac:dyDescent="0.25">
      <c r="A194" s="93"/>
      <c r="B194" s="93"/>
      <c r="C194" s="93"/>
      <c r="D194" s="93">
        <v>4263</v>
      </c>
      <c r="E194" s="93" t="s">
        <v>157</v>
      </c>
      <c r="F194" s="93">
        <v>0</v>
      </c>
      <c r="G194" s="93">
        <v>0</v>
      </c>
      <c r="H194" s="93">
        <v>0</v>
      </c>
      <c r="I194" s="93">
        <v>0</v>
      </c>
    </row>
    <row r="195" spans="1:9" x14ac:dyDescent="0.25">
      <c r="A195" s="93"/>
      <c r="B195" s="93"/>
      <c r="C195" s="93"/>
      <c r="D195" s="93"/>
      <c r="E195" s="93"/>
      <c r="F195" s="93"/>
      <c r="G195" s="93"/>
      <c r="H195" s="93"/>
      <c r="I195" s="93"/>
    </row>
    <row r="196" spans="1:9" x14ac:dyDescent="0.25">
      <c r="A196" s="93"/>
      <c r="B196" s="115">
        <v>45</v>
      </c>
      <c r="C196" s="156"/>
      <c r="D196" s="156"/>
      <c r="E196" s="177" t="s">
        <v>174</v>
      </c>
      <c r="F196" s="178">
        <f>SUM(F197)</f>
        <v>0</v>
      </c>
      <c r="G196" s="177">
        <f>SUM(G197)</f>
        <v>0</v>
      </c>
      <c r="H196" s="177">
        <f>SUM(H197)</f>
        <v>0</v>
      </c>
      <c r="I196" s="177">
        <f>SUM(I197)</f>
        <v>0</v>
      </c>
    </row>
    <row r="197" spans="1:9" x14ac:dyDescent="0.25">
      <c r="A197" s="93"/>
      <c r="B197" s="109"/>
      <c r="C197" s="130">
        <v>451</v>
      </c>
      <c r="D197" s="109"/>
      <c r="E197" s="109" t="s">
        <v>175</v>
      </c>
      <c r="F197" s="139">
        <f>SUM(F198:F201)</f>
        <v>0</v>
      </c>
      <c r="G197" s="109">
        <f>SUM(G198:G201)</f>
        <v>0</v>
      </c>
      <c r="H197" s="109">
        <f>SUM(H198:H201)</f>
        <v>0</v>
      </c>
      <c r="I197" s="109">
        <f>SUM(I198:I201)</f>
        <v>0</v>
      </c>
    </row>
    <row r="198" spans="1:9" x14ac:dyDescent="0.25">
      <c r="A198" s="93"/>
      <c r="B198" s="93"/>
      <c r="C198" s="93"/>
      <c r="D198" s="93">
        <v>4511</v>
      </c>
      <c r="E198" s="93" t="s">
        <v>166</v>
      </c>
      <c r="F198" s="103">
        <v>0</v>
      </c>
      <c r="G198" s="93">
        <v>0</v>
      </c>
      <c r="H198" s="93">
        <v>0</v>
      </c>
      <c r="I198" s="93">
        <v>0</v>
      </c>
    </row>
    <row r="199" spans="1:9" x14ac:dyDescent="0.25">
      <c r="A199" s="93"/>
      <c r="B199" s="93"/>
      <c r="C199" s="93"/>
      <c r="D199" s="93">
        <v>4511</v>
      </c>
      <c r="E199" s="93" t="s">
        <v>167</v>
      </c>
      <c r="F199" s="103">
        <v>0</v>
      </c>
      <c r="G199" s="93">
        <v>0</v>
      </c>
      <c r="H199" s="93">
        <v>0</v>
      </c>
      <c r="I199" s="93">
        <v>0</v>
      </c>
    </row>
    <row r="200" spans="1:9" x14ac:dyDescent="0.25">
      <c r="A200" s="93"/>
      <c r="B200" s="93"/>
      <c r="C200" s="93"/>
      <c r="D200" s="93">
        <v>4511</v>
      </c>
      <c r="E200" s="93" t="s">
        <v>168</v>
      </c>
      <c r="F200" s="103">
        <v>0</v>
      </c>
      <c r="G200" s="93">
        <v>0</v>
      </c>
      <c r="H200" s="93">
        <v>0</v>
      </c>
      <c r="I200" s="93">
        <v>0</v>
      </c>
    </row>
    <row r="201" spans="1:9" x14ac:dyDescent="0.25">
      <c r="A201" s="93"/>
      <c r="B201" s="93"/>
      <c r="C201" s="93"/>
      <c r="D201" s="93">
        <v>4511</v>
      </c>
      <c r="E201" s="93" t="s">
        <v>169</v>
      </c>
      <c r="F201" s="103">
        <v>0</v>
      </c>
      <c r="G201" s="93">
        <v>0</v>
      </c>
      <c r="H201" s="93">
        <v>0</v>
      </c>
      <c r="I201" s="93">
        <v>0</v>
      </c>
    </row>
    <row r="202" spans="1:9" x14ac:dyDescent="0.25">
      <c r="A202" s="93"/>
      <c r="B202" s="93"/>
      <c r="C202" s="93"/>
      <c r="D202" s="93"/>
      <c r="E202" s="93"/>
      <c r="F202" s="93"/>
      <c r="G202" s="93"/>
      <c r="H202" s="93"/>
      <c r="I202" s="93"/>
    </row>
  </sheetData>
  <pageMargins left="0.7" right="0.7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opLeftCell="A16" workbookViewId="0">
      <selection activeCell="D28" sqref="D2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4" ht="42" customHeight="1" x14ac:dyDescent="0.25">
      <c r="A1" s="200" t="s">
        <v>192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4" ht="18" customHeight="1" x14ac:dyDescent="0.25">
      <c r="A2" s="4"/>
      <c r="B2" s="4"/>
      <c r="C2" s="4"/>
      <c r="D2" s="4"/>
      <c r="E2" s="222" t="s">
        <v>162</v>
      </c>
      <c r="F2" s="222"/>
      <c r="G2" s="222"/>
      <c r="H2" s="222"/>
      <c r="I2" s="222"/>
      <c r="J2" s="222"/>
      <c r="K2" s="222"/>
      <c r="L2" s="222"/>
      <c r="M2" s="223"/>
      <c r="N2" s="223"/>
    </row>
    <row r="3" spans="1:14" ht="15.75" customHeight="1" x14ac:dyDescent="0.25">
      <c r="A3" s="200" t="s">
        <v>24</v>
      </c>
      <c r="B3" s="200"/>
      <c r="C3" s="200"/>
      <c r="D3" s="200"/>
      <c r="E3" s="200"/>
      <c r="F3" s="200"/>
      <c r="G3" s="200"/>
      <c r="H3" s="200"/>
    </row>
    <row r="4" spans="1:14" ht="18" x14ac:dyDescent="0.25">
      <c r="A4" s="4"/>
      <c r="B4" s="4"/>
      <c r="C4" s="4"/>
      <c r="D4" s="4"/>
      <c r="E4" s="4"/>
      <c r="F4" s="4"/>
      <c r="G4" s="5"/>
      <c r="H4" s="5"/>
    </row>
    <row r="5" spans="1:14" ht="18" customHeight="1" x14ac:dyDescent="0.25">
      <c r="A5" s="200" t="s">
        <v>4</v>
      </c>
      <c r="B5" s="200"/>
      <c r="C5" s="200"/>
      <c r="D5" s="200"/>
      <c r="E5" s="200"/>
      <c r="F5" s="200"/>
      <c r="G5" s="200"/>
      <c r="H5" s="200"/>
    </row>
    <row r="6" spans="1:14" ht="18" x14ac:dyDescent="0.25">
      <c r="A6" s="4"/>
      <c r="B6" s="4"/>
      <c r="C6" s="4"/>
      <c r="D6" s="4"/>
      <c r="E6" s="4"/>
      <c r="F6" s="4"/>
      <c r="G6" s="5"/>
      <c r="H6" s="5"/>
    </row>
    <row r="7" spans="1:14" ht="15.75" customHeight="1" x14ac:dyDescent="0.25">
      <c r="A7" s="200" t="s">
        <v>47</v>
      </c>
      <c r="B7" s="200"/>
      <c r="C7" s="200"/>
      <c r="D7" s="200"/>
      <c r="E7" s="200"/>
      <c r="F7" s="200"/>
      <c r="G7" s="200"/>
      <c r="H7" s="200"/>
    </row>
    <row r="8" spans="1:14" ht="18" x14ac:dyDescent="0.25">
      <c r="A8" s="4"/>
      <c r="B8" s="4"/>
      <c r="C8" s="4"/>
      <c r="D8" s="4"/>
      <c r="E8" s="4"/>
      <c r="F8" s="4"/>
      <c r="G8" s="5"/>
      <c r="H8" s="5"/>
    </row>
    <row r="9" spans="1:14" x14ac:dyDescent="0.25">
      <c r="A9" s="20" t="s">
        <v>5</v>
      </c>
      <c r="B9" s="19" t="s">
        <v>6</v>
      </c>
      <c r="C9" s="19" t="s">
        <v>3</v>
      </c>
      <c r="D9" s="19" t="s">
        <v>36</v>
      </c>
      <c r="E9" s="20" t="s">
        <v>37</v>
      </c>
      <c r="F9" s="20" t="s">
        <v>193</v>
      </c>
      <c r="G9" s="20"/>
      <c r="H9" s="20"/>
    </row>
    <row r="10" spans="1:14" x14ac:dyDescent="0.25">
      <c r="A10" s="38"/>
      <c r="B10" s="39"/>
      <c r="C10" s="37" t="s">
        <v>0</v>
      </c>
      <c r="D10" s="89">
        <f>SUM(D11)</f>
        <v>0</v>
      </c>
      <c r="E10" s="61">
        <f>SUM(E11+E15)</f>
        <v>97955.96</v>
      </c>
      <c r="F10" s="61">
        <f>SUM(F11+F15)</f>
        <v>50000</v>
      </c>
      <c r="G10" s="61">
        <f>SUM(G11+G15)</f>
        <v>0</v>
      </c>
      <c r="H10" s="61">
        <f>SUM(H11+H15)</f>
        <v>0</v>
      </c>
    </row>
    <row r="11" spans="1:14" ht="15.75" customHeight="1" x14ac:dyDescent="0.25">
      <c r="A11" s="11">
        <v>6</v>
      </c>
      <c r="B11" s="11"/>
      <c r="C11" s="11" t="s">
        <v>7</v>
      </c>
      <c r="D11" s="8">
        <v>0</v>
      </c>
      <c r="E11" s="9">
        <f>SUM(E12:E14)</f>
        <v>97955.96</v>
      </c>
      <c r="F11" s="9">
        <f>SUM(F12:F14)</f>
        <v>50000</v>
      </c>
      <c r="G11" s="9">
        <f>SUM(G12:G14)</f>
        <v>0</v>
      </c>
      <c r="H11" s="9">
        <f>SUM(H12:H14)</f>
        <v>0</v>
      </c>
    </row>
    <row r="12" spans="1:14" ht="38.25" x14ac:dyDescent="0.25">
      <c r="A12" s="11"/>
      <c r="B12" s="15">
        <v>63</v>
      </c>
      <c r="C12" s="15" t="s">
        <v>32</v>
      </c>
      <c r="D12" s="8">
        <v>0</v>
      </c>
      <c r="E12" s="9">
        <v>0</v>
      </c>
      <c r="F12" s="9">
        <v>0</v>
      </c>
      <c r="G12" s="9">
        <v>0</v>
      </c>
      <c r="H12" s="9">
        <v>0</v>
      </c>
    </row>
    <row r="13" spans="1:14" x14ac:dyDescent="0.25">
      <c r="A13" s="12"/>
      <c r="B13" s="12">
        <v>66</v>
      </c>
      <c r="C13" s="12" t="s">
        <v>75</v>
      </c>
      <c r="D13" s="8">
        <v>0</v>
      </c>
      <c r="E13" s="9">
        <v>0</v>
      </c>
      <c r="F13" s="9">
        <v>0</v>
      </c>
      <c r="G13" s="9"/>
      <c r="H13" s="9"/>
    </row>
    <row r="14" spans="1:14" ht="38.25" x14ac:dyDescent="0.25">
      <c r="A14" s="12"/>
      <c r="B14" s="12">
        <v>67</v>
      </c>
      <c r="C14" s="15" t="s">
        <v>33</v>
      </c>
      <c r="D14" s="8">
        <v>0</v>
      </c>
      <c r="E14" s="9">
        <v>97955.96</v>
      </c>
      <c r="F14" s="9">
        <v>50000</v>
      </c>
      <c r="G14" s="9"/>
      <c r="H14" s="9"/>
    </row>
    <row r="15" spans="1:14" ht="25.5" x14ac:dyDescent="0.25">
      <c r="A15" s="14">
        <v>7</v>
      </c>
      <c r="B15" s="14"/>
      <c r="C15" s="24" t="s">
        <v>8</v>
      </c>
      <c r="D15" s="8">
        <v>0</v>
      </c>
      <c r="E15" s="9">
        <v>0</v>
      </c>
      <c r="F15" s="9">
        <f>SUM(F16)</f>
        <v>0</v>
      </c>
      <c r="G15" s="9">
        <f>SUM(G16)</f>
        <v>0</v>
      </c>
      <c r="H15" s="9">
        <f>SUM(H16)</f>
        <v>0</v>
      </c>
    </row>
    <row r="16" spans="1:14" ht="38.25" x14ac:dyDescent="0.25">
      <c r="A16" s="15"/>
      <c r="B16" s="15">
        <v>72</v>
      </c>
      <c r="C16" s="25" t="s">
        <v>31</v>
      </c>
      <c r="D16" s="8">
        <v>0</v>
      </c>
      <c r="E16" s="9">
        <v>0</v>
      </c>
      <c r="F16" s="9">
        <v>0</v>
      </c>
      <c r="G16" s="9">
        <v>0</v>
      </c>
      <c r="H16" s="9">
        <v>0</v>
      </c>
    </row>
    <row r="19" spans="1:8" ht="15.75" x14ac:dyDescent="0.25">
      <c r="A19" s="200" t="s">
        <v>48</v>
      </c>
      <c r="B19" s="221"/>
      <c r="C19" s="221"/>
      <c r="D19" s="221"/>
      <c r="E19" s="221"/>
      <c r="F19" s="221"/>
      <c r="G19" s="221"/>
      <c r="H19" s="221"/>
    </row>
    <row r="20" spans="1:8" ht="18" x14ac:dyDescent="0.25">
      <c r="A20" s="4"/>
      <c r="B20" s="4"/>
      <c r="C20" s="4"/>
      <c r="D20" s="4"/>
      <c r="E20" s="4"/>
      <c r="F20" s="4"/>
      <c r="G20" s="5"/>
      <c r="H20" s="5"/>
    </row>
    <row r="21" spans="1:8" x14ac:dyDescent="0.25">
      <c r="A21" s="20" t="s">
        <v>5</v>
      </c>
      <c r="B21" s="19" t="s">
        <v>6</v>
      </c>
      <c r="C21" s="19" t="s">
        <v>9</v>
      </c>
      <c r="D21" s="19" t="s">
        <v>36</v>
      </c>
      <c r="E21" s="20" t="s">
        <v>37</v>
      </c>
      <c r="F21" s="20" t="s">
        <v>193</v>
      </c>
      <c r="G21" s="20"/>
      <c r="H21" s="20"/>
    </row>
    <row r="22" spans="1:8" x14ac:dyDescent="0.25">
      <c r="A22" s="38"/>
      <c r="B22" s="39"/>
      <c r="C22" s="37" t="s">
        <v>1</v>
      </c>
      <c r="D22" s="89">
        <f>SUM(D23+D27)</f>
        <v>0</v>
      </c>
      <c r="E22" s="89">
        <f>SUM(E23+E27)</f>
        <v>97955.959999999992</v>
      </c>
      <c r="F22" s="61">
        <f>SUM(F23+F27)</f>
        <v>50000</v>
      </c>
      <c r="G22" s="61">
        <f>SUM(G23+G27)</f>
        <v>0</v>
      </c>
      <c r="H22" s="61">
        <f>SUM(H23+H27)</f>
        <v>0</v>
      </c>
    </row>
    <row r="23" spans="1:8" ht="15.75" customHeight="1" x14ac:dyDescent="0.25">
      <c r="A23" s="11">
        <v>3</v>
      </c>
      <c r="B23" s="11"/>
      <c r="C23" s="11" t="s">
        <v>10</v>
      </c>
      <c r="D23" s="8">
        <f>SUM(D24:D26)</f>
        <v>0</v>
      </c>
      <c r="E23" s="8">
        <f>SUM(E24:E26)</f>
        <v>46355.63</v>
      </c>
      <c r="F23" s="9">
        <f>SUM(F24:F26)</f>
        <v>16000</v>
      </c>
      <c r="G23" s="9">
        <f>SUM(G24:G26)</f>
        <v>0</v>
      </c>
      <c r="H23" s="9">
        <f>SUM(H24:H26)</f>
        <v>0</v>
      </c>
    </row>
    <row r="24" spans="1:8" ht="15.75" customHeight="1" x14ac:dyDescent="0.25">
      <c r="A24" s="11"/>
      <c r="B24" s="15">
        <v>31</v>
      </c>
      <c r="C24" s="15" t="s">
        <v>11</v>
      </c>
      <c r="D24" s="8">
        <v>0</v>
      </c>
      <c r="E24" s="8">
        <v>26950.85</v>
      </c>
      <c r="F24" s="9">
        <v>3713.45</v>
      </c>
      <c r="G24" s="9"/>
      <c r="H24" s="9"/>
    </row>
    <row r="25" spans="1:8" x14ac:dyDescent="0.25">
      <c r="A25" s="12"/>
      <c r="B25" s="12">
        <v>32</v>
      </c>
      <c r="C25" s="12" t="s">
        <v>27</v>
      </c>
      <c r="D25" s="8">
        <v>0</v>
      </c>
      <c r="E25" s="8">
        <v>19248.78</v>
      </c>
      <c r="F25" s="9">
        <v>12214.55</v>
      </c>
      <c r="G25" s="9"/>
      <c r="H25" s="9"/>
    </row>
    <row r="26" spans="1:8" x14ac:dyDescent="0.25">
      <c r="A26" s="12"/>
      <c r="B26" s="12">
        <v>34</v>
      </c>
      <c r="C26" s="12" t="s">
        <v>76</v>
      </c>
      <c r="D26" s="8">
        <v>0</v>
      </c>
      <c r="E26" s="8">
        <v>156</v>
      </c>
      <c r="F26" s="9">
        <v>72</v>
      </c>
      <c r="G26" s="9"/>
      <c r="H26" s="9"/>
    </row>
    <row r="27" spans="1:8" ht="25.5" x14ac:dyDescent="0.25">
      <c r="A27" s="14">
        <v>4</v>
      </c>
      <c r="B27" s="14"/>
      <c r="C27" s="24" t="s">
        <v>12</v>
      </c>
      <c r="D27" s="8">
        <f>SUM(D28:D30)</f>
        <v>0</v>
      </c>
      <c r="E27" s="8">
        <f>SUM(E28:E30)</f>
        <v>51600.329999999994</v>
      </c>
      <c r="F27" s="9">
        <f>SUM(F28:F30)</f>
        <v>34000</v>
      </c>
      <c r="G27" s="9">
        <f>SUM(G28:G30)</f>
        <v>0</v>
      </c>
      <c r="H27" s="9">
        <f>SUM(H28:H30)</f>
        <v>0</v>
      </c>
    </row>
    <row r="28" spans="1:8" ht="38.25" x14ac:dyDescent="0.25">
      <c r="A28" s="15"/>
      <c r="B28" s="15">
        <v>42</v>
      </c>
      <c r="C28" s="25" t="s">
        <v>13</v>
      </c>
      <c r="D28" s="8">
        <v>0</v>
      </c>
      <c r="E28" s="8">
        <v>16019.63</v>
      </c>
      <c r="F28" s="9">
        <v>9000</v>
      </c>
      <c r="G28" s="9"/>
      <c r="H28" s="9"/>
    </row>
    <row r="29" spans="1:8" x14ac:dyDescent="0.25">
      <c r="A29" s="167"/>
      <c r="B29" s="168">
        <v>45</v>
      </c>
      <c r="C29" s="167" t="s">
        <v>171</v>
      </c>
      <c r="D29" s="167"/>
      <c r="E29" s="167"/>
      <c r="F29" s="158"/>
      <c r="G29" s="158"/>
      <c r="H29" s="158"/>
    </row>
    <row r="30" spans="1:8" x14ac:dyDescent="0.25">
      <c r="A30" s="94"/>
      <c r="B30" s="94"/>
      <c r="C30" s="94" t="s">
        <v>172</v>
      </c>
      <c r="D30" s="169">
        <v>0</v>
      </c>
      <c r="E30" s="169">
        <v>35580.699999999997</v>
      </c>
      <c r="F30" s="170">
        <v>25000</v>
      </c>
      <c r="G30" s="170"/>
      <c r="H30" s="170"/>
    </row>
  </sheetData>
  <mergeCells count="6">
    <mergeCell ref="A19:H19"/>
    <mergeCell ref="A3:H3"/>
    <mergeCell ref="A5:H5"/>
    <mergeCell ref="A7:H7"/>
    <mergeCell ref="A1:J1"/>
    <mergeCell ref="E2:N2"/>
  </mergeCell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7" workbookViewId="0">
      <selection activeCell="E27" sqref="E27"/>
    </sheetView>
  </sheetViews>
  <sheetFormatPr defaultRowHeight="15" x14ac:dyDescent="0.25"/>
  <cols>
    <col min="1" max="6" width="25.28515625" customWidth="1"/>
  </cols>
  <sheetData>
    <row r="1" spans="1:12" ht="42" customHeight="1" x14ac:dyDescent="0.25">
      <c r="A1" s="200" t="s">
        <v>192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2" ht="18" customHeight="1" x14ac:dyDescent="0.25">
      <c r="A2" s="4"/>
      <c r="B2" s="4"/>
      <c r="C2" s="222" t="s">
        <v>162</v>
      </c>
      <c r="D2" s="222"/>
      <c r="E2" s="222"/>
      <c r="F2" s="222"/>
      <c r="G2" s="222"/>
      <c r="H2" s="222"/>
      <c r="I2" s="222"/>
      <c r="J2" s="222"/>
      <c r="K2" s="223"/>
      <c r="L2" s="223"/>
    </row>
    <row r="3" spans="1:12" ht="15.75" customHeight="1" x14ac:dyDescent="0.25">
      <c r="A3" s="200" t="s">
        <v>24</v>
      </c>
      <c r="B3" s="200"/>
      <c r="C3" s="200"/>
      <c r="D3" s="200"/>
      <c r="E3" s="200"/>
      <c r="F3" s="200"/>
    </row>
    <row r="4" spans="1:12" ht="18" x14ac:dyDescent="0.25">
      <c r="B4" s="4"/>
      <c r="C4" s="4"/>
      <c r="D4" s="4"/>
      <c r="E4" s="5"/>
      <c r="F4" s="5"/>
    </row>
    <row r="5" spans="1:12" ht="18" customHeight="1" x14ac:dyDescent="0.25">
      <c r="A5" s="200" t="s">
        <v>4</v>
      </c>
      <c r="B5" s="200"/>
      <c r="C5" s="200"/>
      <c r="D5" s="200"/>
      <c r="E5" s="200"/>
      <c r="F5" s="200"/>
    </row>
    <row r="6" spans="1:12" ht="18" x14ac:dyDescent="0.25">
      <c r="A6" s="4"/>
      <c r="B6" s="4"/>
      <c r="C6" s="4"/>
      <c r="D6" s="4"/>
      <c r="E6" s="5"/>
      <c r="F6" s="5"/>
    </row>
    <row r="7" spans="1:12" ht="15.75" customHeight="1" x14ac:dyDescent="0.25">
      <c r="A7" s="200" t="s">
        <v>49</v>
      </c>
      <c r="B7" s="200"/>
      <c r="C7" s="200"/>
      <c r="D7" s="200"/>
      <c r="E7" s="200"/>
      <c r="F7" s="200"/>
    </row>
    <row r="8" spans="1:12" ht="18" x14ac:dyDescent="0.25">
      <c r="A8" s="4"/>
      <c r="B8" s="4"/>
      <c r="C8" s="4"/>
      <c r="D8" s="4"/>
      <c r="E8" s="5"/>
      <c r="F8" s="5"/>
    </row>
    <row r="9" spans="1:12" x14ac:dyDescent="0.25">
      <c r="A9" s="20" t="s">
        <v>51</v>
      </c>
      <c r="B9" s="19" t="s">
        <v>36</v>
      </c>
      <c r="C9" s="20" t="s">
        <v>37</v>
      </c>
      <c r="D9" s="20" t="s">
        <v>191</v>
      </c>
      <c r="E9" s="20"/>
      <c r="F9" s="20"/>
    </row>
    <row r="10" spans="1:12" x14ac:dyDescent="0.25">
      <c r="A10" s="40" t="s">
        <v>0</v>
      </c>
      <c r="B10" s="90">
        <f>SUM(B11+B13+B16)</f>
        <v>0</v>
      </c>
      <c r="C10" s="62">
        <f>SUM(C11+C13+C16)</f>
        <v>97956</v>
      </c>
      <c r="D10" s="61">
        <f>SUM(D11+D13+D16)</f>
        <v>50000</v>
      </c>
      <c r="E10" s="61">
        <f>SUM(E11+E13+E16)</f>
        <v>0</v>
      </c>
      <c r="F10" s="61">
        <f>SUM(F11+F13+F16)</f>
        <v>0</v>
      </c>
    </row>
    <row r="11" spans="1:12" x14ac:dyDescent="0.25">
      <c r="A11" s="24" t="s">
        <v>56</v>
      </c>
      <c r="B11" s="62">
        <f>SUM(B12)</f>
        <v>0</v>
      </c>
      <c r="C11" s="62">
        <f>SUM(C12)</f>
        <v>97956</v>
      </c>
      <c r="D11" s="62">
        <f>SUM(D12)</f>
        <v>50000</v>
      </c>
      <c r="E11" s="62">
        <f>SUM(E12)</f>
        <v>0</v>
      </c>
      <c r="F11" s="62">
        <f>SUM(F12)</f>
        <v>0</v>
      </c>
    </row>
    <row r="12" spans="1:12" x14ac:dyDescent="0.25">
      <c r="A12" s="13" t="s">
        <v>57</v>
      </c>
      <c r="B12" s="9">
        <v>0</v>
      </c>
      <c r="C12" s="9">
        <v>97956</v>
      </c>
      <c r="D12" s="9">
        <v>50000</v>
      </c>
      <c r="E12" s="9"/>
      <c r="F12" s="9"/>
    </row>
    <row r="13" spans="1:12" x14ac:dyDescent="0.25">
      <c r="A13" s="26" t="s">
        <v>89</v>
      </c>
      <c r="B13" s="63">
        <v>0</v>
      </c>
      <c r="C13" s="63">
        <v>0</v>
      </c>
      <c r="D13" s="9">
        <v>0</v>
      </c>
      <c r="E13" s="9"/>
      <c r="F13" s="9"/>
    </row>
    <row r="14" spans="1:12" ht="25.5" x14ac:dyDescent="0.25">
      <c r="A14" s="11" t="s">
        <v>54</v>
      </c>
      <c r="B14" s="8">
        <v>0</v>
      </c>
      <c r="C14" s="63">
        <v>0</v>
      </c>
      <c r="D14" s="9">
        <v>0</v>
      </c>
      <c r="E14" s="9">
        <v>0</v>
      </c>
      <c r="F14" s="9">
        <v>0</v>
      </c>
    </row>
    <row r="15" spans="1:12" ht="25.5" x14ac:dyDescent="0.25">
      <c r="A15" s="17" t="s">
        <v>55</v>
      </c>
      <c r="B15" s="8">
        <v>0</v>
      </c>
      <c r="C15" s="9">
        <v>0</v>
      </c>
      <c r="D15" s="9">
        <v>0</v>
      </c>
      <c r="E15" s="9">
        <v>0</v>
      </c>
      <c r="F15" s="9">
        <v>0</v>
      </c>
    </row>
    <row r="16" spans="1:12" x14ac:dyDescent="0.25">
      <c r="A16" s="40" t="s">
        <v>52</v>
      </c>
      <c r="B16" s="91">
        <f>SUM(B17)</f>
        <v>0</v>
      </c>
      <c r="C16" s="63">
        <f>SUM(C17)</f>
        <v>0</v>
      </c>
      <c r="D16" s="9">
        <f>SUM(D17)</f>
        <v>0</v>
      </c>
      <c r="E16" s="9">
        <f>SUM(E17)</f>
        <v>0</v>
      </c>
      <c r="F16" s="9">
        <f>SUM(F17)</f>
        <v>0</v>
      </c>
    </row>
    <row r="17" spans="1:6" x14ac:dyDescent="0.25">
      <c r="A17" s="13" t="s">
        <v>53</v>
      </c>
      <c r="B17" s="8">
        <v>0</v>
      </c>
      <c r="C17" s="9">
        <v>0</v>
      </c>
      <c r="D17" s="9">
        <v>0</v>
      </c>
      <c r="E17" s="9">
        <v>0</v>
      </c>
      <c r="F17" s="9">
        <v>0</v>
      </c>
    </row>
    <row r="20" spans="1:6" ht="15.75" customHeight="1" x14ac:dyDescent="0.25">
      <c r="A20" s="200" t="s">
        <v>50</v>
      </c>
      <c r="B20" s="200"/>
      <c r="C20" s="200"/>
      <c r="D20" s="200"/>
      <c r="E20" s="200"/>
      <c r="F20" s="200"/>
    </row>
    <row r="21" spans="1:6" ht="18" x14ac:dyDescent="0.25">
      <c r="A21" s="4"/>
      <c r="B21" s="4"/>
      <c r="C21" s="4"/>
      <c r="D21" s="4"/>
      <c r="E21" s="5"/>
      <c r="F21" s="5"/>
    </row>
    <row r="22" spans="1:6" x14ac:dyDescent="0.25">
      <c r="A22" s="20" t="s">
        <v>51</v>
      </c>
      <c r="B22" s="19" t="s">
        <v>36</v>
      </c>
      <c r="C22" s="20" t="s">
        <v>37</v>
      </c>
      <c r="D22" s="20" t="s">
        <v>191</v>
      </c>
      <c r="E22" s="20"/>
      <c r="F22" s="20"/>
    </row>
    <row r="23" spans="1:6" x14ac:dyDescent="0.25">
      <c r="A23" s="40" t="s">
        <v>1</v>
      </c>
      <c r="B23" s="90">
        <f>SUM(B24+B26+B28+B30)</f>
        <v>0</v>
      </c>
      <c r="C23" s="62">
        <f>SUM(C24+C26+C30)</f>
        <v>97956</v>
      </c>
      <c r="D23" s="62">
        <f>SUM(D24+D26+D30)</f>
        <v>50000</v>
      </c>
      <c r="E23" s="62">
        <f>SUM(E24+E26+E30)</f>
        <v>0</v>
      </c>
      <c r="F23" s="62">
        <f>SUM(F24+F26+F30)</f>
        <v>0</v>
      </c>
    </row>
    <row r="24" spans="1:6" ht="15.75" customHeight="1" x14ac:dyDescent="0.25">
      <c r="A24" s="24" t="s">
        <v>56</v>
      </c>
      <c r="B24" s="91">
        <f>SUM(B25)</f>
        <v>0</v>
      </c>
      <c r="C24" s="63">
        <f>SUM(C25)</f>
        <v>97956</v>
      </c>
      <c r="D24" s="63">
        <f>SUM(D25)</f>
        <v>50000</v>
      </c>
      <c r="E24" s="63">
        <f>SUM(E25)</f>
        <v>0</v>
      </c>
      <c r="F24" s="63">
        <f>SUM(F25)</f>
        <v>0</v>
      </c>
    </row>
    <row r="25" spans="1:6" x14ac:dyDescent="0.25">
      <c r="A25" s="13" t="s">
        <v>57</v>
      </c>
      <c r="B25" s="8">
        <v>0</v>
      </c>
      <c r="C25" s="9">
        <v>97956</v>
      </c>
      <c r="D25" s="9">
        <v>50000</v>
      </c>
      <c r="E25" s="9"/>
      <c r="F25" s="9"/>
    </row>
    <row r="26" spans="1:6" x14ac:dyDescent="0.25">
      <c r="A26" s="24" t="s">
        <v>58</v>
      </c>
      <c r="B26" s="91">
        <f>SUM(B27)</f>
        <v>0</v>
      </c>
      <c r="C26" s="63">
        <f>SUM(C27)</f>
        <v>0</v>
      </c>
      <c r="D26" s="63">
        <f>SUM(D27)</f>
        <v>0</v>
      </c>
      <c r="E26" s="63">
        <f>SUM(E27)</f>
        <v>0</v>
      </c>
      <c r="F26" s="63">
        <f>SUM(F27)</f>
        <v>0</v>
      </c>
    </row>
    <row r="27" spans="1:6" x14ac:dyDescent="0.25">
      <c r="A27" s="13" t="s">
        <v>59</v>
      </c>
      <c r="B27" s="8">
        <v>0</v>
      </c>
      <c r="C27" s="9">
        <v>0</v>
      </c>
      <c r="D27" s="9">
        <v>0</v>
      </c>
      <c r="E27" s="9"/>
      <c r="F27" s="9"/>
    </row>
    <row r="28" spans="1:6" x14ac:dyDescent="0.25">
      <c r="A28" s="26" t="s">
        <v>77</v>
      </c>
      <c r="B28" s="91">
        <v>0</v>
      </c>
      <c r="C28" s="63">
        <v>0</v>
      </c>
      <c r="D28" s="63">
        <v>0</v>
      </c>
      <c r="E28" s="63">
        <v>0</v>
      </c>
      <c r="F28" s="63">
        <v>0</v>
      </c>
    </row>
    <row r="29" spans="1:6" x14ac:dyDescent="0.25">
      <c r="A29" s="13"/>
      <c r="B29" s="8"/>
      <c r="C29" s="9"/>
      <c r="D29" s="9"/>
      <c r="E29" s="9"/>
      <c r="F29" s="9"/>
    </row>
    <row r="30" spans="1:6" x14ac:dyDescent="0.25">
      <c r="A30" s="26" t="s">
        <v>88</v>
      </c>
      <c r="B30" s="91">
        <v>0</v>
      </c>
      <c r="C30" s="63">
        <v>0</v>
      </c>
      <c r="D30" s="63">
        <v>0</v>
      </c>
      <c r="E30" s="63">
        <v>0</v>
      </c>
      <c r="F30" s="63">
        <v>0</v>
      </c>
    </row>
  </sheetData>
  <mergeCells count="6">
    <mergeCell ref="A3:F3"/>
    <mergeCell ref="A5:F5"/>
    <mergeCell ref="A7:F7"/>
    <mergeCell ref="A20:F20"/>
    <mergeCell ref="A1:J1"/>
    <mergeCell ref="C2:L2"/>
  </mergeCell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C2" sqref="C2:L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2" ht="42" customHeight="1" x14ac:dyDescent="0.25">
      <c r="A1" s="200" t="s">
        <v>192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2" ht="18" customHeight="1" x14ac:dyDescent="0.25">
      <c r="A2" s="4"/>
      <c r="B2" s="4"/>
      <c r="C2" s="222" t="s">
        <v>162</v>
      </c>
      <c r="D2" s="222"/>
      <c r="E2" s="222"/>
      <c r="F2" s="222"/>
      <c r="G2" s="222"/>
      <c r="H2" s="222"/>
      <c r="I2" s="222"/>
      <c r="J2" s="222"/>
      <c r="K2" s="223"/>
      <c r="L2" s="223"/>
    </row>
    <row r="3" spans="1:12" ht="15.75" x14ac:dyDescent="0.25">
      <c r="A3" s="200" t="s">
        <v>24</v>
      </c>
      <c r="B3" s="200"/>
      <c r="C3" s="200"/>
      <c r="D3" s="200"/>
      <c r="E3" s="224"/>
      <c r="F3" s="224"/>
    </row>
    <row r="4" spans="1:12" ht="18" x14ac:dyDescent="0.25">
      <c r="A4" s="4"/>
      <c r="B4" s="4"/>
      <c r="C4" s="4"/>
      <c r="D4" s="4"/>
      <c r="E4" s="5"/>
      <c r="F4" s="5"/>
    </row>
    <row r="5" spans="1:12" ht="18" customHeight="1" x14ac:dyDescent="0.25">
      <c r="A5" s="200" t="s">
        <v>4</v>
      </c>
      <c r="B5" s="203"/>
      <c r="C5" s="203"/>
      <c r="D5" s="203"/>
      <c r="E5" s="203"/>
      <c r="F5" s="203"/>
    </row>
    <row r="6" spans="1:12" ht="18" x14ac:dyDescent="0.25">
      <c r="A6" s="4"/>
      <c r="B6" s="4"/>
      <c r="C6" s="4"/>
      <c r="D6" s="4"/>
      <c r="E6" s="5"/>
      <c r="F6" s="5"/>
    </row>
    <row r="7" spans="1:12" ht="15.75" x14ac:dyDescent="0.25">
      <c r="A7" s="200" t="s">
        <v>14</v>
      </c>
      <c r="B7" s="221"/>
      <c r="C7" s="221"/>
      <c r="D7" s="221"/>
      <c r="E7" s="221"/>
      <c r="F7" s="221"/>
    </row>
    <row r="8" spans="1:12" ht="18" x14ac:dyDescent="0.25">
      <c r="A8" s="4"/>
      <c r="B8" s="4"/>
      <c r="C8" s="4"/>
      <c r="D8" s="4"/>
      <c r="E8" s="5"/>
      <c r="F8" s="5"/>
    </row>
    <row r="9" spans="1:12" x14ac:dyDescent="0.25">
      <c r="A9" s="20" t="s">
        <v>51</v>
      </c>
      <c r="B9" s="19" t="s">
        <v>36</v>
      </c>
      <c r="C9" s="20" t="s">
        <v>37</v>
      </c>
      <c r="D9" s="20" t="s">
        <v>191</v>
      </c>
      <c r="E9" s="20"/>
      <c r="F9" s="20"/>
    </row>
    <row r="10" spans="1:12" ht="15.75" customHeight="1" x14ac:dyDescent="0.25">
      <c r="A10" s="11" t="s">
        <v>15</v>
      </c>
      <c r="B10" s="92">
        <v>0</v>
      </c>
      <c r="C10" s="63">
        <f>SUM(C11+C14+C16)</f>
        <v>97956</v>
      </c>
      <c r="D10" s="63">
        <f>SUM(D11+D14+D16)</f>
        <v>50000</v>
      </c>
      <c r="E10" s="63">
        <f>SUM(E11+E14+E16)</f>
        <v>0</v>
      </c>
      <c r="F10" s="63">
        <f>SUM(F11+F14+F16)</f>
        <v>0</v>
      </c>
    </row>
    <row r="11" spans="1:12" ht="15.75" customHeight="1" x14ac:dyDescent="0.25">
      <c r="A11" s="11" t="s">
        <v>16</v>
      </c>
      <c r="B11" s="92">
        <v>0</v>
      </c>
      <c r="C11" s="64">
        <f>SUM(C12:C13)</f>
        <v>0</v>
      </c>
      <c r="D11" s="64">
        <f>SUM(D12:D13)</f>
        <v>0</v>
      </c>
      <c r="E11" s="64">
        <f>SUM(E12:E13)</f>
        <v>0</v>
      </c>
      <c r="F11" s="64">
        <f>SUM(F12:F13)</f>
        <v>0</v>
      </c>
    </row>
    <row r="12" spans="1:12" ht="25.5" x14ac:dyDescent="0.25">
      <c r="A12" s="17" t="s">
        <v>17</v>
      </c>
      <c r="B12" s="92">
        <v>0</v>
      </c>
      <c r="C12" s="65">
        <v>0</v>
      </c>
      <c r="D12" s="65">
        <v>0</v>
      </c>
      <c r="E12" s="65">
        <v>0</v>
      </c>
      <c r="F12" s="65">
        <v>0</v>
      </c>
    </row>
    <row r="13" spans="1:12" x14ac:dyDescent="0.25">
      <c r="A13" s="16" t="s">
        <v>18</v>
      </c>
      <c r="B13" s="92">
        <v>0</v>
      </c>
      <c r="C13" s="65">
        <v>0</v>
      </c>
      <c r="D13" s="65">
        <v>0</v>
      </c>
      <c r="E13" s="65">
        <v>0</v>
      </c>
      <c r="F13" s="65">
        <v>0</v>
      </c>
    </row>
    <row r="14" spans="1:12" x14ac:dyDescent="0.25">
      <c r="A14" s="11" t="s">
        <v>19</v>
      </c>
      <c r="B14" s="92">
        <v>0</v>
      </c>
      <c r="C14" s="64">
        <v>0</v>
      </c>
      <c r="D14" s="64">
        <v>0</v>
      </c>
      <c r="E14" s="64">
        <v>0</v>
      </c>
      <c r="F14" s="64">
        <v>0</v>
      </c>
    </row>
    <row r="15" spans="1:12" ht="25.5" x14ac:dyDescent="0.25">
      <c r="A15" s="18" t="s">
        <v>20</v>
      </c>
      <c r="B15" s="92">
        <v>0</v>
      </c>
      <c r="C15" s="65">
        <v>0</v>
      </c>
      <c r="D15" s="65">
        <v>0</v>
      </c>
      <c r="E15" s="65">
        <v>0</v>
      </c>
      <c r="F15" s="65">
        <v>0</v>
      </c>
    </row>
    <row r="16" spans="1:12" x14ac:dyDescent="0.25">
      <c r="A16" s="87" t="s">
        <v>78</v>
      </c>
      <c r="B16" s="164">
        <f>SUM(B17)</f>
        <v>0</v>
      </c>
      <c r="C16" s="88">
        <f>SUM(C17)</f>
        <v>97956</v>
      </c>
      <c r="D16" s="88">
        <f>SUM(D17)</f>
        <v>50000</v>
      </c>
      <c r="E16" s="88">
        <f>SUM(E17)</f>
        <v>0</v>
      </c>
      <c r="F16" s="88">
        <f>SUM(F17)</f>
        <v>0</v>
      </c>
    </row>
    <row r="17" spans="1:6" x14ac:dyDescent="0.25">
      <c r="A17" s="67" t="s">
        <v>78</v>
      </c>
      <c r="B17" s="165">
        <v>0</v>
      </c>
      <c r="C17" s="66">
        <v>97956</v>
      </c>
      <c r="D17" s="66">
        <v>50000</v>
      </c>
      <c r="E17" s="66"/>
      <c r="F17" s="66"/>
    </row>
  </sheetData>
  <mergeCells count="5">
    <mergeCell ref="A3:F3"/>
    <mergeCell ref="A5:F5"/>
    <mergeCell ref="A7:F7"/>
    <mergeCell ref="A1:J1"/>
    <mergeCell ref="C2:L2"/>
  </mergeCells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opLeftCell="B1" workbookViewId="0">
      <selection activeCell="E2" sqref="E2:N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4" ht="42" customHeight="1" x14ac:dyDescent="0.25">
      <c r="A1" s="200" t="s">
        <v>192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4" ht="18" customHeight="1" x14ac:dyDescent="0.25">
      <c r="A2" s="4"/>
      <c r="B2" s="4"/>
      <c r="C2" s="4"/>
      <c r="D2" s="4"/>
      <c r="E2" s="222" t="s">
        <v>162</v>
      </c>
      <c r="F2" s="222"/>
      <c r="G2" s="222"/>
      <c r="H2" s="222"/>
      <c r="I2" s="222"/>
      <c r="J2" s="222"/>
      <c r="K2" s="222"/>
      <c r="L2" s="222"/>
      <c r="M2" s="223"/>
      <c r="N2" s="223"/>
    </row>
    <row r="3" spans="1:14" ht="15.75" customHeight="1" x14ac:dyDescent="0.25">
      <c r="A3" s="200" t="s">
        <v>24</v>
      </c>
      <c r="B3" s="200"/>
      <c r="C3" s="200"/>
      <c r="D3" s="200"/>
      <c r="E3" s="200"/>
      <c r="F3" s="200"/>
      <c r="G3" s="200"/>
      <c r="H3" s="200"/>
    </row>
    <row r="4" spans="1:14" ht="18" x14ac:dyDescent="0.25">
      <c r="A4" s="4"/>
      <c r="B4" s="4"/>
      <c r="C4" s="4"/>
      <c r="D4" s="4"/>
      <c r="E4" s="4"/>
      <c r="F4" s="4"/>
      <c r="G4" s="5"/>
      <c r="H4" s="5"/>
    </row>
    <row r="5" spans="1:14" ht="18" customHeight="1" x14ac:dyDescent="0.25">
      <c r="A5" s="200" t="s">
        <v>60</v>
      </c>
      <c r="B5" s="200"/>
      <c r="C5" s="200"/>
      <c r="D5" s="200"/>
      <c r="E5" s="200"/>
      <c r="F5" s="200"/>
      <c r="G5" s="200"/>
      <c r="H5" s="200"/>
    </row>
    <row r="6" spans="1:14" ht="18" x14ac:dyDescent="0.25">
      <c r="A6" s="4"/>
      <c r="B6" s="4"/>
      <c r="C6" s="4"/>
      <c r="D6" s="4"/>
      <c r="E6" s="4"/>
      <c r="F6" s="4"/>
      <c r="G6" s="5"/>
      <c r="H6" s="5"/>
    </row>
    <row r="7" spans="1:14" x14ac:dyDescent="0.25">
      <c r="A7" s="20" t="s">
        <v>5</v>
      </c>
      <c r="B7" s="19" t="s">
        <v>6</v>
      </c>
      <c r="C7" s="19" t="s">
        <v>35</v>
      </c>
      <c r="D7" s="19" t="s">
        <v>36</v>
      </c>
      <c r="E7" s="20" t="s">
        <v>37</v>
      </c>
      <c r="F7" s="20" t="s">
        <v>191</v>
      </c>
      <c r="G7" s="20"/>
      <c r="H7" s="20"/>
    </row>
    <row r="8" spans="1:14" x14ac:dyDescent="0.25">
      <c r="A8" s="38"/>
      <c r="B8" s="39"/>
      <c r="C8" s="37" t="s">
        <v>62</v>
      </c>
      <c r="D8" s="39"/>
      <c r="E8" s="68">
        <v>0</v>
      </c>
      <c r="F8" s="38"/>
      <c r="G8" s="38"/>
      <c r="H8" s="38"/>
    </row>
    <row r="9" spans="1:14" ht="25.5" x14ac:dyDescent="0.25">
      <c r="A9" s="11">
        <v>8</v>
      </c>
      <c r="B9" s="11"/>
      <c r="C9" s="11" t="s">
        <v>21</v>
      </c>
      <c r="D9" s="8"/>
      <c r="E9" s="69">
        <v>0</v>
      </c>
      <c r="F9" s="9"/>
      <c r="G9" s="9"/>
      <c r="H9" s="9"/>
    </row>
    <row r="10" spans="1:14" x14ac:dyDescent="0.25">
      <c r="A10" s="11"/>
      <c r="B10" s="15">
        <v>84</v>
      </c>
      <c r="C10" s="15" t="s">
        <v>28</v>
      </c>
      <c r="D10" s="8"/>
      <c r="E10" s="69">
        <v>0</v>
      </c>
      <c r="F10" s="9"/>
      <c r="G10" s="9"/>
      <c r="H10" s="9"/>
    </row>
    <row r="11" spans="1:14" x14ac:dyDescent="0.25">
      <c r="A11" s="11"/>
      <c r="B11" s="15"/>
      <c r="C11" s="41"/>
      <c r="D11" s="8"/>
      <c r="E11" s="69"/>
      <c r="F11" s="9"/>
      <c r="G11" s="9"/>
      <c r="H11" s="9"/>
    </row>
    <row r="12" spans="1:14" x14ac:dyDescent="0.25">
      <c r="A12" s="11"/>
      <c r="B12" s="15"/>
      <c r="C12" s="37" t="s">
        <v>65</v>
      </c>
      <c r="D12" s="8"/>
      <c r="E12" s="70">
        <v>0</v>
      </c>
      <c r="F12" s="9"/>
      <c r="G12" s="9"/>
      <c r="H12" s="9"/>
    </row>
    <row r="13" spans="1:14" ht="25.5" x14ac:dyDescent="0.25">
      <c r="A13" s="14">
        <v>5</v>
      </c>
      <c r="B13" s="14"/>
      <c r="C13" s="24" t="s">
        <v>22</v>
      </c>
      <c r="D13" s="8"/>
      <c r="E13" s="69">
        <v>0</v>
      </c>
      <c r="F13" s="9"/>
      <c r="G13" s="9"/>
      <c r="H13" s="9"/>
    </row>
    <row r="14" spans="1:14" ht="25.5" x14ac:dyDescent="0.25">
      <c r="A14" s="15"/>
      <c r="B14" s="15">
        <v>54</v>
      </c>
      <c r="C14" s="25" t="s">
        <v>29</v>
      </c>
      <c r="D14" s="8"/>
      <c r="E14" s="69">
        <v>0</v>
      </c>
      <c r="F14" s="9"/>
      <c r="G14" s="9"/>
      <c r="H14" s="10"/>
    </row>
  </sheetData>
  <mergeCells count="4">
    <mergeCell ref="A3:H3"/>
    <mergeCell ref="A5:H5"/>
    <mergeCell ref="A1:J1"/>
    <mergeCell ref="E2:N2"/>
  </mergeCells>
  <pageMargins left="0.7" right="0.7" top="0.75" bottom="0.75" header="0.3" footer="0.3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D2" sqref="D2:M2"/>
    </sheetView>
  </sheetViews>
  <sheetFormatPr defaultRowHeight="15" x14ac:dyDescent="0.25"/>
  <cols>
    <col min="1" max="6" width="25.28515625" customWidth="1"/>
  </cols>
  <sheetData>
    <row r="1" spans="1:13" ht="42" customHeight="1" x14ac:dyDescent="0.25">
      <c r="A1" s="200" t="s">
        <v>192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3" ht="18" customHeight="1" x14ac:dyDescent="0.25">
      <c r="A2" s="4"/>
      <c r="B2" s="4"/>
      <c r="C2" s="4"/>
      <c r="D2" s="222" t="s">
        <v>162</v>
      </c>
      <c r="E2" s="222"/>
      <c r="F2" s="222"/>
      <c r="G2" s="222"/>
      <c r="H2" s="222"/>
      <c r="I2" s="222"/>
      <c r="J2" s="222"/>
      <c r="K2" s="222"/>
      <c r="L2" s="223"/>
      <c r="M2" s="223"/>
    </row>
    <row r="3" spans="1:13" ht="15.75" customHeight="1" x14ac:dyDescent="0.25">
      <c r="A3" s="200" t="s">
        <v>24</v>
      </c>
      <c r="B3" s="200"/>
      <c r="C3" s="200"/>
      <c r="D3" s="200"/>
      <c r="E3" s="200"/>
      <c r="F3" s="200"/>
    </row>
    <row r="4" spans="1:13" ht="18" x14ac:dyDescent="0.25">
      <c r="A4" s="4"/>
      <c r="B4" s="4"/>
      <c r="C4" s="4"/>
      <c r="D4" s="4"/>
      <c r="E4" s="5"/>
      <c r="F4" s="5"/>
    </row>
    <row r="5" spans="1:13" ht="18" customHeight="1" x14ac:dyDescent="0.25">
      <c r="A5" s="200" t="s">
        <v>61</v>
      </c>
      <c r="B5" s="200"/>
      <c r="C5" s="200"/>
      <c r="D5" s="200"/>
      <c r="E5" s="200"/>
      <c r="F5" s="200"/>
    </row>
    <row r="6" spans="1:13" ht="18" x14ac:dyDescent="0.25">
      <c r="A6" s="4"/>
      <c r="B6" s="4"/>
      <c r="C6" s="4"/>
      <c r="D6" s="4"/>
      <c r="E6" s="5"/>
      <c r="F6" s="5"/>
    </row>
    <row r="7" spans="1:13" x14ac:dyDescent="0.25">
      <c r="A7" s="19" t="s">
        <v>51</v>
      </c>
      <c r="B7" s="19" t="s">
        <v>36</v>
      </c>
      <c r="C7" s="20" t="s">
        <v>37</v>
      </c>
      <c r="D7" s="20" t="s">
        <v>191</v>
      </c>
      <c r="E7" s="20"/>
      <c r="F7" s="20"/>
    </row>
    <row r="8" spans="1:13" x14ac:dyDescent="0.25">
      <c r="A8" s="11" t="s">
        <v>62</v>
      </c>
      <c r="B8" s="8"/>
      <c r="C8" s="65">
        <v>0</v>
      </c>
      <c r="D8" s="9"/>
      <c r="E8" s="9"/>
      <c r="F8" s="9"/>
    </row>
    <row r="9" spans="1:13" ht="25.5" x14ac:dyDescent="0.25">
      <c r="A9" s="11" t="s">
        <v>63</v>
      </c>
      <c r="B9" s="8"/>
      <c r="C9" s="65">
        <v>0</v>
      </c>
      <c r="D9" s="9"/>
      <c r="E9" s="9"/>
      <c r="F9" s="9"/>
    </row>
    <row r="10" spans="1:13" ht="25.5" x14ac:dyDescent="0.25">
      <c r="A10" s="17" t="s">
        <v>64</v>
      </c>
      <c r="B10" s="8"/>
      <c r="C10" s="65">
        <v>0</v>
      </c>
      <c r="D10" s="9"/>
      <c r="E10" s="9"/>
      <c r="F10" s="9"/>
    </row>
    <row r="11" spans="1:13" x14ac:dyDescent="0.25">
      <c r="A11" s="17"/>
      <c r="B11" s="8"/>
      <c r="C11" s="65"/>
      <c r="D11" s="9"/>
      <c r="E11" s="9"/>
      <c r="F11" s="9"/>
    </row>
    <row r="12" spans="1:13" x14ac:dyDescent="0.25">
      <c r="A12" s="11" t="s">
        <v>65</v>
      </c>
      <c r="B12" s="8"/>
      <c r="C12" s="65">
        <v>0</v>
      </c>
      <c r="D12" s="9"/>
      <c r="E12" s="9"/>
      <c r="F12" s="9"/>
    </row>
    <row r="13" spans="1:13" x14ac:dyDescent="0.25">
      <c r="A13" s="24" t="s">
        <v>56</v>
      </c>
      <c r="B13" s="8"/>
      <c r="C13" s="65">
        <v>0</v>
      </c>
      <c r="D13" s="9"/>
      <c r="E13" s="9"/>
      <c r="F13" s="9"/>
    </row>
    <row r="14" spans="1:13" x14ac:dyDescent="0.25">
      <c r="A14" s="13" t="s">
        <v>57</v>
      </c>
      <c r="B14" s="8"/>
      <c r="C14" s="65">
        <v>0</v>
      </c>
      <c r="D14" s="9"/>
      <c r="E14" s="9"/>
      <c r="F14" s="10"/>
    </row>
    <row r="15" spans="1:13" x14ac:dyDescent="0.25">
      <c r="A15" s="24" t="s">
        <v>58</v>
      </c>
      <c r="B15" s="8"/>
      <c r="C15" s="65">
        <v>0</v>
      </c>
      <c r="D15" s="9"/>
      <c r="E15" s="9"/>
      <c r="F15" s="10"/>
    </row>
    <row r="16" spans="1:13" x14ac:dyDescent="0.25">
      <c r="A16" s="13" t="s">
        <v>59</v>
      </c>
      <c r="B16" s="8"/>
      <c r="C16" s="65">
        <v>0</v>
      </c>
      <c r="D16" s="9"/>
      <c r="E16" s="9"/>
      <c r="F16" s="10"/>
    </row>
  </sheetData>
  <mergeCells count="4">
    <mergeCell ref="A3:F3"/>
    <mergeCell ref="A5:F5"/>
    <mergeCell ref="A1:J1"/>
    <mergeCell ref="D2:M2"/>
  </mergeCells>
  <pageMargins left="0.7" right="0.7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>
      <selection activeCell="H12" sqref="H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15" ht="42" customHeight="1" x14ac:dyDescent="0.25">
      <c r="A1" s="200" t="s">
        <v>192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5" ht="18" x14ac:dyDescent="0.25">
      <c r="A2" s="4"/>
      <c r="B2" s="4"/>
      <c r="C2" s="4"/>
      <c r="D2" s="4"/>
      <c r="E2" s="4"/>
      <c r="F2" s="222" t="s">
        <v>162</v>
      </c>
      <c r="G2" s="222"/>
      <c r="H2" s="222"/>
      <c r="I2" s="222"/>
      <c r="J2" s="222"/>
      <c r="K2" s="222"/>
      <c r="L2" s="222"/>
      <c r="M2" s="222"/>
      <c r="N2" s="223"/>
      <c r="O2" s="223"/>
    </row>
    <row r="3" spans="1:15" ht="18" customHeight="1" x14ac:dyDescent="0.25">
      <c r="A3" s="200" t="s">
        <v>23</v>
      </c>
      <c r="B3" s="203"/>
      <c r="C3" s="203"/>
      <c r="D3" s="203"/>
      <c r="E3" s="203"/>
      <c r="F3" s="203"/>
      <c r="G3" s="203"/>
      <c r="H3" s="203"/>
      <c r="I3" s="203"/>
    </row>
    <row r="4" spans="1:15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5" x14ac:dyDescent="0.25">
      <c r="A5" s="231" t="s">
        <v>25</v>
      </c>
      <c r="B5" s="232"/>
      <c r="C5" s="233"/>
      <c r="D5" s="19" t="s">
        <v>26</v>
      </c>
      <c r="E5" s="19" t="s">
        <v>36</v>
      </c>
      <c r="F5" s="20" t="s">
        <v>37</v>
      </c>
      <c r="G5" s="20" t="s">
        <v>193</v>
      </c>
      <c r="H5" s="20"/>
      <c r="I5" s="20"/>
    </row>
    <row r="6" spans="1:15" x14ac:dyDescent="0.25">
      <c r="A6" s="225" t="s">
        <v>79</v>
      </c>
      <c r="B6" s="226"/>
      <c r="C6" s="227"/>
      <c r="D6" s="71" t="s">
        <v>170</v>
      </c>
      <c r="E6" s="72">
        <v>0</v>
      </c>
      <c r="F6" s="73">
        <f>SUM(F7)</f>
        <v>97955.959999999992</v>
      </c>
      <c r="G6" s="73">
        <f>SUM(G7)</f>
        <v>50000</v>
      </c>
      <c r="H6" s="73">
        <f>SUM(H7)</f>
        <v>0</v>
      </c>
      <c r="I6" s="73">
        <f>SUM(I7)</f>
        <v>0</v>
      </c>
    </row>
    <row r="7" spans="1:15" x14ac:dyDescent="0.25">
      <c r="A7" s="228" t="s">
        <v>80</v>
      </c>
      <c r="B7" s="229"/>
      <c r="C7" s="230"/>
      <c r="D7" s="74" t="s">
        <v>170</v>
      </c>
      <c r="E7" s="75">
        <f>SUM(E8+E14+E20)</f>
        <v>0</v>
      </c>
      <c r="F7" s="76">
        <f>SUM(F8+F14+F20)</f>
        <v>97955.959999999992</v>
      </c>
      <c r="G7" s="76">
        <f>SUM(G8+G15+G20)</f>
        <v>50000</v>
      </c>
      <c r="H7" s="76">
        <f>SUM(H8+H15+H20)</f>
        <v>0</v>
      </c>
      <c r="I7" s="76">
        <f>SUM(I8+I15+I20)</f>
        <v>0</v>
      </c>
    </row>
    <row r="8" spans="1:15" x14ac:dyDescent="0.25">
      <c r="A8" s="241" t="s">
        <v>81</v>
      </c>
      <c r="B8" s="242"/>
      <c r="C8" s="243"/>
      <c r="D8" s="77" t="s">
        <v>82</v>
      </c>
      <c r="E8" s="78">
        <f>SUM(E9+E13)</f>
        <v>0</v>
      </c>
      <c r="F8" s="79">
        <f>SUM(F9+F13)</f>
        <v>62375.259999999995</v>
      </c>
      <c r="G8" s="79">
        <f>SUM(G9+G13+G14)</f>
        <v>50000</v>
      </c>
      <c r="H8" s="79">
        <f>SUM(H9+H13+H14)</f>
        <v>0</v>
      </c>
      <c r="I8" s="79">
        <f>SUM(I9+I13+I14)</f>
        <v>0</v>
      </c>
    </row>
    <row r="9" spans="1:15" x14ac:dyDescent="0.25">
      <c r="A9" s="244">
        <v>3</v>
      </c>
      <c r="B9" s="245"/>
      <c r="C9" s="246"/>
      <c r="D9" s="81" t="s">
        <v>10</v>
      </c>
      <c r="E9" s="82">
        <f>SUM(E10:E12)</f>
        <v>0</v>
      </c>
      <c r="F9" s="83">
        <f>SUM(F10:F12)</f>
        <v>46355.63</v>
      </c>
      <c r="G9" s="83">
        <f>SUM(G10:G12)</f>
        <v>16000</v>
      </c>
      <c r="H9" s="83">
        <f>SUM(H10:H12)</f>
        <v>0</v>
      </c>
      <c r="I9" s="83">
        <f>SUM(I10:I12)</f>
        <v>0</v>
      </c>
    </row>
    <row r="10" spans="1:15" x14ac:dyDescent="0.25">
      <c r="A10" s="237">
        <v>31</v>
      </c>
      <c r="B10" s="238"/>
      <c r="C10" s="239"/>
      <c r="D10" s="27" t="s">
        <v>11</v>
      </c>
      <c r="E10" s="8">
        <v>0</v>
      </c>
      <c r="F10" s="9">
        <v>26950.85</v>
      </c>
      <c r="G10" s="9">
        <v>3713.45</v>
      </c>
      <c r="H10" s="9"/>
      <c r="I10" s="9"/>
    </row>
    <row r="11" spans="1:15" x14ac:dyDescent="0.25">
      <c r="A11" s="237">
        <v>32</v>
      </c>
      <c r="B11" s="238"/>
      <c r="C11" s="239"/>
      <c r="D11" s="27" t="s">
        <v>27</v>
      </c>
      <c r="E11" s="8">
        <v>0</v>
      </c>
      <c r="F11" s="9">
        <v>19248.78</v>
      </c>
      <c r="G11" s="9">
        <v>12214.55</v>
      </c>
      <c r="H11" s="9"/>
      <c r="I11" s="9"/>
    </row>
    <row r="12" spans="1:15" x14ac:dyDescent="0.25">
      <c r="A12" s="234">
        <v>34</v>
      </c>
      <c r="B12" s="235"/>
      <c r="C12" s="236"/>
      <c r="D12" s="27" t="s">
        <v>76</v>
      </c>
      <c r="E12" s="8">
        <v>0</v>
      </c>
      <c r="F12" s="9">
        <v>156</v>
      </c>
      <c r="G12" s="9">
        <v>72</v>
      </c>
      <c r="H12" s="9"/>
      <c r="I12" s="9"/>
    </row>
    <row r="13" spans="1:15" ht="14.25" customHeight="1" x14ac:dyDescent="0.25">
      <c r="A13" s="244">
        <v>42</v>
      </c>
      <c r="B13" s="245"/>
      <c r="C13" s="246"/>
      <c r="D13" s="81" t="s">
        <v>83</v>
      </c>
      <c r="E13" s="82">
        <v>0</v>
      </c>
      <c r="F13" s="83">
        <v>16019.63</v>
      </c>
      <c r="G13" s="83">
        <v>9000</v>
      </c>
      <c r="H13" s="83"/>
      <c r="I13" s="83"/>
    </row>
    <row r="14" spans="1:15" ht="15" customHeight="1" x14ac:dyDescent="0.25">
      <c r="A14" s="247">
        <v>45</v>
      </c>
      <c r="B14" s="248"/>
      <c r="C14" s="249"/>
      <c r="D14" s="173" t="s">
        <v>173</v>
      </c>
      <c r="E14" s="171">
        <f>SUM(E15+E19)</f>
        <v>0</v>
      </c>
      <c r="F14" s="172">
        <v>35580.699999999997</v>
      </c>
      <c r="G14" s="172">
        <v>25000</v>
      </c>
      <c r="H14" s="172"/>
      <c r="I14" s="172"/>
    </row>
    <row r="15" spans="1:15" x14ac:dyDescent="0.25">
      <c r="A15" s="241" t="s">
        <v>84</v>
      </c>
      <c r="B15" s="242"/>
      <c r="C15" s="243"/>
      <c r="D15" s="77" t="s">
        <v>85</v>
      </c>
      <c r="E15" s="78">
        <f>SUM(E16+E20)</f>
        <v>0</v>
      </c>
      <c r="F15" s="79">
        <f>SUM(F16+F20)</f>
        <v>0</v>
      </c>
      <c r="G15" s="79">
        <f>SUM(G16+G20)</f>
        <v>0</v>
      </c>
      <c r="H15" s="79">
        <f>SUM(H16+H20)</f>
        <v>0</v>
      </c>
      <c r="I15" s="79">
        <f>SUM(I16+I20)</f>
        <v>0</v>
      </c>
    </row>
    <row r="16" spans="1:15" x14ac:dyDescent="0.25">
      <c r="A16" s="150">
        <v>3</v>
      </c>
      <c r="B16" s="151"/>
      <c r="C16" s="81"/>
      <c r="D16" s="81" t="s">
        <v>10</v>
      </c>
      <c r="E16" s="82">
        <f>SUM(E17:E19)</f>
        <v>0</v>
      </c>
      <c r="F16" s="83">
        <f>SUM(F17:F19)</f>
        <v>0</v>
      </c>
      <c r="G16" s="83">
        <f>SUM(G17:G19)</f>
        <v>0</v>
      </c>
      <c r="H16" s="83">
        <f>SUM(H17:H19)</f>
        <v>0</v>
      </c>
      <c r="I16" s="83">
        <f>SUM(I17:I19)</f>
        <v>0</v>
      </c>
    </row>
    <row r="17" spans="1:9" ht="15" customHeight="1" x14ac:dyDescent="0.25">
      <c r="A17" s="145">
        <v>31</v>
      </c>
      <c r="B17" s="146"/>
      <c r="C17" s="147"/>
      <c r="D17" s="27" t="s">
        <v>11</v>
      </c>
      <c r="E17" s="8">
        <v>0</v>
      </c>
      <c r="F17" s="9">
        <v>0</v>
      </c>
      <c r="G17" s="9">
        <v>0</v>
      </c>
      <c r="H17" s="9">
        <v>0</v>
      </c>
      <c r="I17" s="9">
        <v>0</v>
      </c>
    </row>
    <row r="18" spans="1:9" x14ac:dyDescent="0.25">
      <c r="A18" s="140">
        <v>32</v>
      </c>
      <c r="B18" s="141"/>
      <c r="C18" s="142"/>
      <c r="D18" s="142" t="s">
        <v>27</v>
      </c>
      <c r="E18" s="8">
        <v>0</v>
      </c>
      <c r="F18" s="9">
        <v>0</v>
      </c>
      <c r="G18" s="9">
        <v>0</v>
      </c>
      <c r="H18" s="9"/>
      <c r="I18" s="9"/>
    </row>
    <row r="19" spans="1:9" x14ac:dyDescent="0.25">
      <c r="A19" s="143">
        <v>34</v>
      </c>
      <c r="B19" s="144"/>
      <c r="C19" s="27"/>
      <c r="D19" s="27" t="s">
        <v>76</v>
      </c>
      <c r="E19" s="8">
        <v>0</v>
      </c>
      <c r="F19" s="9">
        <v>0</v>
      </c>
      <c r="G19" s="9">
        <v>0</v>
      </c>
      <c r="H19" s="9">
        <v>0</v>
      </c>
      <c r="I19" s="9">
        <v>0</v>
      </c>
    </row>
    <row r="20" spans="1:9" ht="15" customHeight="1" x14ac:dyDescent="0.25">
      <c r="A20" s="152">
        <v>42</v>
      </c>
      <c r="B20" s="153"/>
      <c r="C20" s="154"/>
      <c r="D20" s="81" t="s">
        <v>34</v>
      </c>
      <c r="E20" s="82"/>
      <c r="F20" s="83">
        <v>0</v>
      </c>
      <c r="G20" s="83">
        <v>0</v>
      </c>
      <c r="H20" s="83">
        <v>0</v>
      </c>
      <c r="I20" s="83">
        <v>0</v>
      </c>
    </row>
    <row r="21" spans="1:9" ht="38.25" x14ac:dyDescent="0.25">
      <c r="A21" s="148" t="s">
        <v>87</v>
      </c>
      <c r="B21" s="149"/>
      <c r="C21" s="77"/>
      <c r="D21" s="77" t="s">
        <v>86</v>
      </c>
      <c r="E21" s="78">
        <f>SUM(E22+E24)</f>
        <v>0</v>
      </c>
      <c r="F21" s="80">
        <f>SUM(F22+F24)</f>
        <v>0</v>
      </c>
      <c r="G21" s="79">
        <f>SUM(G22+G24)</f>
        <v>0</v>
      </c>
      <c r="H21" s="79">
        <f>SUM(H22+H24)</f>
        <v>0</v>
      </c>
      <c r="I21" s="79">
        <f>SUM(I22+I24)</f>
        <v>0</v>
      </c>
    </row>
    <row r="22" spans="1:9" ht="15" customHeight="1" x14ac:dyDescent="0.25">
      <c r="A22" s="150">
        <v>3</v>
      </c>
      <c r="B22" s="151"/>
      <c r="C22" s="81"/>
      <c r="D22" s="81" t="s">
        <v>10</v>
      </c>
      <c r="E22" s="82">
        <v>0</v>
      </c>
      <c r="F22" s="83">
        <f>SUM(F23)</f>
        <v>0</v>
      </c>
      <c r="G22" s="83">
        <f>SUM(G23)</f>
        <v>0</v>
      </c>
      <c r="H22" s="83">
        <f>SUM(H23)</f>
        <v>0</v>
      </c>
      <c r="I22" s="83">
        <f>SUM(I23)</f>
        <v>0</v>
      </c>
    </row>
    <row r="23" spans="1:9" x14ac:dyDescent="0.25">
      <c r="A23" s="145">
        <v>32</v>
      </c>
      <c r="B23" s="146"/>
      <c r="C23" s="147"/>
      <c r="D23" s="27" t="s">
        <v>27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</row>
    <row r="24" spans="1:9" ht="25.5" x14ac:dyDescent="0.25">
      <c r="A24" s="84">
        <v>4</v>
      </c>
      <c r="B24" s="85"/>
      <c r="C24" s="86"/>
      <c r="D24" s="86" t="s">
        <v>12</v>
      </c>
      <c r="E24" s="82">
        <f>SUM(E25)</f>
        <v>0</v>
      </c>
      <c r="F24" s="83">
        <f>SUM(F25)</f>
        <v>0</v>
      </c>
      <c r="G24" s="83">
        <f>SUM(G25)</f>
        <v>0</v>
      </c>
      <c r="H24" s="83">
        <f>SUM(H25)</f>
        <v>0</v>
      </c>
      <c r="I24" s="83">
        <f>SUM(I25)</f>
        <v>0</v>
      </c>
    </row>
    <row r="25" spans="1:9" ht="15" customHeight="1" x14ac:dyDescent="0.25">
      <c r="A25" s="143">
        <v>42</v>
      </c>
      <c r="B25" s="144"/>
      <c r="C25" s="27"/>
      <c r="D25" s="27" t="s">
        <v>12</v>
      </c>
      <c r="E25" s="8">
        <v>0</v>
      </c>
      <c r="F25" s="9">
        <v>0</v>
      </c>
      <c r="G25" s="9">
        <v>0</v>
      </c>
      <c r="H25" s="9">
        <v>0</v>
      </c>
      <c r="I25" s="9">
        <v>0</v>
      </c>
    </row>
    <row r="26" spans="1:9" x14ac:dyDescent="0.25">
      <c r="A26" s="234"/>
      <c r="B26" s="235"/>
      <c r="C26" s="236"/>
      <c r="D26" s="27"/>
      <c r="E26" s="8"/>
      <c r="F26" s="9"/>
      <c r="G26" s="9"/>
      <c r="H26" s="9"/>
      <c r="I26" s="9"/>
    </row>
    <row r="27" spans="1:9" x14ac:dyDescent="0.25">
      <c r="A27" s="237"/>
      <c r="B27" s="238"/>
      <c r="C27" s="239"/>
      <c r="D27" s="27"/>
      <c r="E27" s="8"/>
      <c r="F27" s="9"/>
      <c r="G27" s="9"/>
      <c r="H27" s="9"/>
      <c r="I27" s="9"/>
    </row>
    <row r="28" spans="1:9" x14ac:dyDescent="0.25">
      <c r="A28" s="240"/>
      <c r="B28" s="240"/>
      <c r="C28" s="240"/>
      <c r="D28" s="174"/>
      <c r="E28" s="166"/>
      <c r="F28" s="166"/>
      <c r="G28" s="166"/>
      <c r="H28" s="166"/>
      <c r="I28" s="166"/>
    </row>
    <row r="29" spans="1:9" x14ac:dyDescent="0.25">
      <c r="A29" s="240"/>
      <c r="B29" s="240"/>
      <c r="C29" s="240"/>
      <c r="D29" s="174"/>
      <c r="E29" s="166"/>
      <c r="F29" s="166"/>
      <c r="G29" s="166"/>
      <c r="H29" s="166"/>
      <c r="I29" s="166"/>
    </row>
    <row r="30" spans="1:9" x14ac:dyDescent="0.25">
      <c r="A30" s="251"/>
      <c r="B30" s="251"/>
      <c r="C30" s="251"/>
      <c r="D30" s="175"/>
      <c r="E30" s="166"/>
      <c r="F30" s="166"/>
      <c r="G30" s="166"/>
      <c r="H30" s="166"/>
      <c r="I30" s="166"/>
    </row>
    <row r="31" spans="1:9" x14ac:dyDescent="0.25">
      <c r="A31" s="252"/>
      <c r="B31" s="252"/>
      <c r="C31" s="252"/>
      <c r="D31" s="176"/>
      <c r="E31" s="166"/>
      <c r="F31" s="166"/>
      <c r="G31" s="166"/>
      <c r="H31" s="166"/>
      <c r="I31" s="166"/>
    </row>
    <row r="32" spans="1:9" x14ac:dyDescent="0.25">
      <c r="A32" s="250"/>
      <c r="B32" s="250"/>
      <c r="C32" s="250"/>
      <c r="D32" s="176"/>
      <c r="E32" s="166"/>
      <c r="F32" s="166"/>
      <c r="G32" s="166"/>
      <c r="H32" s="166"/>
      <c r="I32" s="166"/>
    </row>
    <row r="33" spans="1:9" x14ac:dyDescent="0.25">
      <c r="A33" s="251"/>
      <c r="B33" s="251"/>
      <c r="C33" s="251"/>
      <c r="D33" s="175"/>
      <c r="E33" s="166"/>
      <c r="F33" s="166"/>
      <c r="G33" s="166"/>
      <c r="H33" s="166"/>
      <c r="I33" s="166"/>
    </row>
    <row r="34" spans="1:9" x14ac:dyDescent="0.25">
      <c r="A34" s="252"/>
      <c r="B34" s="252"/>
      <c r="C34" s="252"/>
      <c r="D34" s="176"/>
      <c r="E34" s="166"/>
      <c r="F34" s="166"/>
      <c r="G34" s="166"/>
      <c r="H34" s="166"/>
      <c r="I34" s="166"/>
    </row>
    <row r="35" spans="1:9" x14ac:dyDescent="0.25">
      <c r="A35" s="250"/>
      <c r="B35" s="250"/>
      <c r="C35" s="250"/>
      <c r="D35" s="176"/>
      <c r="E35" s="166"/>
      <c r="F35" s="166"/>
      <c r="G35" s="166"/>
      <c r="H35" s="166"/>
      <c r="I35" s="166"/>
    </row>
  </sheetData>
  <mergeCells count="24">
    <mergeCell ref="A35:C35"/>
    <mergeCell ref="A30:C30"/>
    <mergeCell ref="A31:C31"/>
    <mergeCell ref="A32:C32"/>
    <mergeCell ref="A33:C33"/>
    <mergeCell ref="A34:C34"/>
    <mergeCell ref="A26:C26"/>
    <mergeCell ref="A27:C27"/>
    <mergeCell ref="A28:C28"/>
    <mergeCell ref="A29:C29"/>
    <mergeCell ref="A8:C8"/>
    <mergeCell ref="A9:C9"/>
    <mergeCell ref="A11:C11"/>
    <mergeCell ref="A10:C10"/>
    <mergeCell ref="A12:C12"/>
    <mergeCell ref="A13:C13"/>
    <mergeCell ref="A14:C14"/>
    <mergeCell ref="A15:C15"/>
    <mergeCell ref="A6:C6"/>
    <mergeCell ref="A7:C7"/>
    <mergeCell ref="A3:I3"/>
    <mergeCell ref="A5:C5"/>
    <mergeCell ref="A1:J1"/>
    <mergeCell ref="F2:O2"/>
  </mergeCells>
  <pageMargins left="0.7" right="0.7" top="0.75" bottom="0.75" header="0.3" footer="0.3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opLeftCell="A13" workbookViewId="0">
      <selection activeCell="H36" sqref="H36"/>
    </sheetView>
  </sheetViews>
  <sheetFormatPr defaultRowHeight="15" x14ac:dyDescent="0.25"/>
  <cols>
    <col min="1" max="1" width="6.7109375" customWidth="1"/>
    <col min="2" max="2" width="8" customWidth="1"/>
    <col min="3" max="3" width="8.42578125" customWidth="1"/>
    <col min="4" max="4" width="7.42578125" customWidth="1"/>
    <col min="5" max="5" width="42.7109375" customWidth="1"/>
    <col min="6" max="6" width="13.85546875" customWidth="1"/>
    <col min="7" max="7" width="11.28515625" customWidth="1"/>
    <col min="8" max="8" width="12.7109375" customWidth="1"/>
    <col min="9" max="9" width="12.140625" customWidth="1"/>
    <col min="10" max="10" width="13.28515625" customWidth="1"/>
  </cols>
  <sheetData>
    <row r="1" spans="1:13" ht="16.5" thickBot="1" x14ac:dyDescent="0.3">
      <c r="A1" s="95" t="s">
        <v>90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3" ht="16.5" thickBot="1" x14ac:dyDescent="0.3">
      <c r="A2" s="95" t="s">
        <v>182</v>
      </c>
      <c r="B2" s="96"/>
      <c r="C2" s="96"/>
      <c r="D2" s="96"/>
      <c r="E2" s="96"/>
      <c r="F2" s="96"/>
      <c r="G2" s="160" t="s">
        <v>162</v>
      </c>
      <c r="H2" s="161"/>
      <c r="I2" s="162"/>
      <c r="J2" s="114"/>
      <c r="K2" s="114"/>
      <c r="L2" s="159"/>
      <c r="M2" s="159"/>
    </row>
    <row r="4" spans="1:13" ht="15.75" x14ac:dyDescent="0.25">
      <c r="E4" s="96" t="s">
        <v>91</v>
      </c>
      <c r="F4" s="96"/>
      <c r="G4" s="96"/>
      <c r="H4" s="96"/>
    </row>
    <row r="5" spans="1:13" x14ac:dyDescent="0.25">
      <c r="G5" s="98" t="s">
        <v>92</v>
      </c>
      <c r="H5" s="98"/>
      <c r="I5" s="98"/>
      <c r="J5" s="98"/>
    </row>
    <row r="6" spans="1:13" ht="15.75" x14ac:dyDescent="0.25">
      <c r="E6" s="96" t="s">
        <v>187</v>
      </c>
    </row>
    <row r="7" spans="1:13" x14ac:dyDescent="0.25">
      <c r="E7" s="97" t="s">
        <v>47</v>
      </c>
      <c r="F7" s="97"/>
      <c r="G7" s="97"/>
      <c r="H7" s="97"/>
      <c r="I7" s="97"/>
      <c r="J7" s="97"/>
    </row>
    <row r="9" spans="1:13" x14ac:dyDescent="0.25">
      <c r="A9" s="116" t="s">
        <v>5</v>
      </c>
      <c r="B9" s="117" t="s">
        <v>6</v>
      </c>
      <c r="C9" s="117" t="s">
        <v>93</v>
      </c>
      <c r="D9" s="117" t="s">
        <v>94</v>
      </c>
      <c r="E9" s="117" t="s">
        <v>3</v>
      </c>
      <c r="F9" s="117" t="s">
        <v>36</v>
      </c>
      <c r="G9" s="117" t="s">
        <v>37</v>
      </c>
      <c r="H9" s="117" t="s">
        <v>180</v>
      </c>
      <c r="I9" s="117"/>
      <c r="J9" s="117"/>
      <c r="K9" s="99"/>
    </row>
    <row r="10" spans="1:13" ht="15.75" thickBot="1" x14ac:dyDescent="0.3">
      <c r="A10" s="118"/>
      <c r="B10" s="119"/>
      <c r="C10" s="119"/>
      <c r="D10" s="119"/>
      <c r="E10" s="119"/>
      <c r="F10" s="119"/>
      <c r="G10" s="119"/>
      <c r="H10" s="119" t="s">
        <v>188</v>
      </c>
      <c r="I10" s="119"/>
      <c r="J10" s="119"/>
      <c r="K10" s="99"/>
    </row>
    <row r="11" spans="1:13" x14ac:dyDescent="0.25">
      <c r="A11" s="100"/>
      <c r="B11" s="121"/>
      <c r="C11" s="121"/>
      <c r="D11" s="121"/>
      <c r="E11" s="124" t="s">
        <v>0</v>
      </c>
      <c r="F11" s="121"/>
      <c r="G11" s="121"/>
      <c r="H11" s="121"/>
      <c r="I11" s="121"/>
      <c r="J11" s="125"/>
    </row>
    <row r="12" spans="1:13" x14ac:dyDescent="0.25">
      <c r="A12" s="126">
        <v>6</v>
      </c>
      <c r="B12" s="127"/>
      <c r="C12" s="127"/>
      <c r="D12" s="127"/>
      <c r="E12" s="128" t="s">
        <v>7</v>
      </c>
      <c r="F12" s="126">
        <f>SUM(F13+F23+F27+F33)</f>
        <v>0</v>
      </c>
      <c r="G12" s="129">
        <f>SUM(G13+G23+G27+G33+G42)</f>
        <v>97955.959999999992</v>
      </c>
      <c r="H12" s="129">
        <f>SUM(H13+H23+H27+H33+H42)</f>
        <v>50000</v>
      </c>
      <c r="I12" s="129">
        <f>SUM(I13+I23+I27+I33+I42)</f>
        <v>0</v>
      </c>
      <c r="J12" s="129">
        <f>SUM(J13+J23+J27+J33+J42)</f>
        <v>0</v>
      </c>
    </row>
    <row r="13" spans="1:13" x14ac:dyDescent="0.25">
      <c r="A13" s="93"/>
      <c r="B13" s="109">
        <v>63</v>
      </c>
      <c r="C13" s="109"/>
      <c r="D13" s="109"/>
      <c r="E13" s="109" t="s">
        <v>95</v>
      </c>
      <c r="F13" s="132">
        <f>SUM(F15)</f>
        <v>0</v>
      </c>
      <c r="G13" s="132">
        <f>SUM(G15+G18)</f>
        <v>0</v>
      </c>
      <c r="H13" s="132">
        <f>SUM(H15+H18)</f>
        <v>0</v>
      </c>
      <c r="I13" s="132">
        <f>SUM(I15+I18)</f>
        <v>0</v>
      </c>
      <c r="J13" s="132">
        <f>SUM(J15+J18)</f>
        <v>0</v>
      </c>
    </row>
    <row r="14" spans="1:13" x14ac:dyDescent="0.25">
      <c r="A14" s="93"/>
      <c r="B14" s="109"/>
      <c r="C14" s="109"/>
      <c r="D14" s="109"/>
      <c r="E14" s="109" t="s">
        <v>96</v>
      </c>
      <c r="F14" s="109"/>
      <c r="G14" s="109"/>
      <c r="H14" s="109"/>
      <c r="I14" s="109"/>
      <c r="J14" s="109"/>
    </row>
    <row r="15" spans="1:13" x14ac:dyDescent="0.25">
      <c r="A15" s="93"/>
      <c r="B15" s="93"/>
      <c r="C15" s="135">
        <v>632</v>
      </c>
      <c r="D15" s="135"/>
      <c r="E15" s="136" t="s">
        <v>106</v>
      </c>
      <c r="F15" s="137">
        <f>SUM(F16)</f>
        <v>0</v>
      </c>
      <c r="G15" s="138">
        <v>0</v>
      </c>
      <c r="H15" s="138">
        <f>SUM(H16)</f>
        <v>0</v>
      </c>
      <c r="I15" s="138">
        <f>SUM(I16)</f>
        <v>0</v>
      </c>
      <c r="J15" s="138">
        <f>SUM(J16)</f>
        <v>0</v>
      </c>
    </row>
    <row r="16" spans="1:13" x14ac:dyDescent="0.25">
      <c r="A16" s="93"/>
      <c r="B16" s="93"/>
      <c r="C16" s="93"/>
      <c r="D16" s="93">
        <v>6332</v>
      </c>
      <c r="E16" s="104" t="s">
        <v>107</v>
      </c>
      <c r="F16" s="105">
        <v>0</v>
      </c>
      <c r="G16" s="103">
        <v>0</v>
      </c>
      <c r="H16" s="103">
        <v>0</v>
      </c>
      <c r="I16" s="103">
        <v>0</v>
      </c>
      <c r="J16" s="103">
        <v>0</v>
      </c>
    </row>
    <row r="17" spans="1:10" x14ac:dyDescent="0.25">
      <c r="A17" s="93"/>
      <c r="B17" s="93"/>
      <c r="C17" s="93"/>
      <c r="D17" s="93"/>
      <c r="E17" s="104"/>
      <c r="F17" s="104"/>
      <c r="G17" s="104"/>
      <c r="H17" s="104"/>
      <c r="I17" s="104"/>
      <c r="J17" s="104"/>
    </row>
    <row r="18" spans="1:10" x14ac:dyDescent="0.25">
      <c r="A18" s="93"/>
      <c r="B18" s="93"/>
      <c r="C18" s="135">
        <v>636</v>
      </c>
      <c r="D18" s="135"/>
      <c r="E18" s="136" t="s">
        <v>97</v>
      </c>
      <c r="F18" s="138">
        <v>0</v>
      </c>
      <c r="G18" s="135">
        <f>SUM(G19)</f>
        <v>0</v>
      </c>
      <c r="H18" s="135">
        <f>SUM(H19:H20)</f>
        <v>0</v>
      </c>
      <c r="I18" s="135">
        <f>SUM(I19:I20)</f>
        <v>0</v>
      </c>
      <c r="J18" s="135">
        <f>SUM(J19:J20)</f>
        <v>0</v>
      </c>
    </row>
    <row r="19" spans="1:10" x14ac:dyDescent="0.25">
      <c r="A19" s="93"/>
      <c r="B19" s="93"/>
      <c r="C19" s="93"/>
      <c r="D19" s="93">
        <v>6362</v>
      </c>
      <c r="E19" s="104" t="s">
        <v>97</v>
      </c>
      <c r="F19" s="103">
        <v>0</v>
      </c>
      <c r="G19" s="93">
        <v>0</v>
      </c>
      <c r="H19" s="93">
        <v>0</v>
      </c>
      <c r="I19" s="93">
        <v>0</v>
      </c>
      <c r="J19" s="93">
        <v>0</v>
      </c>
    </row>
    <row r="20" spans="1:10" x14ac:dyDescent="0.25">
      <c r="A20" s="93"/>
      <c r="B20" s="93"/>
      <c r="C20" s="93"/>
      <c r="D20" s="93"/>
      <c r="E20" s="104"/>
      <c r="F20" s="103">
        <v>0</v>
      </c>
      <c r="G20" s="103">
        <v>0</v>
      </c>
      <c r="H20" s="103">
        <v>0</v>
      </c>
      <c r="I20" s="103">
        <v>0</v>
      </c>
      <c r="J20" s="103">
        <v>0</v>
      </c>
    </row>
    <row r="21" spans="1:10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</row>
    <row r="22" spans="1:10" x14ac:dyDescent="0.25">
      <c r="A22" s="93"/>
      <c r="B22" s="93"/>
      <c r="C22" s="93"/>
      <c r="D22" s="93"/>
      <c r="E22" s="101"/>
      <c r="F22" s="93"/>
      <c r="G22" s="93"/>
      <c r="H22" s="93"/>
      <c r="I22" s="93"/>
      <c r="J22" s="93"/>
    </row>
    <row r="23" spans="1:10" x14ac:dyDescent="0.25">
      <c r="A23" s="93"/>
      <c r="B23" s="109">
        <v>64</v>
      </c>
      <c r="C23" s="109"/>
      <c r="D23" s="109"/>
      <c r="E23" s="131" t="s">
        <v>98</v>
      </c>
      <c r="F23" s="132">
        <f t="shared" ref="F23:J24" si="0">SUM(F24)</f>
        <v>0</v>
      </c>
      <c r="G23" s="132">
        <f t="shared" si="0"/>
        <v>0</v>
      </c>
      <c r="H23" s="132">
        <f t="shared" si="0"/>
        <v>0</v>
      </c>
      <c r="I23" s="132">
        <f t="shared" si="0"/>
        <v>0</v>
      </c>
      <c r="J23" s="132">
        <f t="shared" si="0"/>
        <v>0</v>
      </c>
    </row>
    <row r="24" spans="1:10" x14ac:dyDescent="0.25">
      <c r="A24" s="93"/>
      <c r="B24" s="93"/>
      <c r="C24" s="135">
        <v>641</v>
      </c>
      <c r="D24" s="135"/>
      <c r="E24" s="136" t="s">
        <v>99</v>
      </c>
      <c r="F24" s="138">
        <f t="shared" si="0"/>
        <v>0</v>
      </c>
      <c r="G24" s="138">
        <f t="shared" si="0"/>
        <v>0</v>
      </c>
      <c r="H24" s="138">
        <f t="shared" si="0"/>
        <v>0</v>
      </c>
      <c r="I24" s="138">
        <f t="shared" si="0"/>
        <v>0</v>
      </c>
      <c r="J24" s="138">
        <f t="shared" si="0"/>
        <v>0</v>
      </c>
    </row>
    <row r="25" spans="1:10" x14ac:dyDescent="0.25">
      <c r="A25" s="93"/>
      <c r="B25" s="93"/>
      <c r="C25" s="93"/>
      <c r="D25" s="93">
        <v>6413</v>
      </c>
      <c r="E25" s="104" t="s">
        <v>100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</row>
    <row r="26" spans="1:10" x14ac:dyDescent="0.25">
      <c r="A26" s="93"/>
      <c r="B26" s="93"/>
      <c r="C26" s="93"/>
      <c r="D26" s="93"/>
      <c r="E26" s="93"/>
      <c r="F26" s="93"/>
      <c r="G26" s="93"/>
      <c r="H26" s="93"/>
      <c r="I26" s="93"/>
      <c r="J26" s="93"/>
    </row>
    <row r="27" spans="1:10" x14ac:dyDescent="0.25">
      <c r="A27" s="93"/>
      <c r="B27" s="109">
        <v>66</v>
      </c>
      <c r="C27" s="109"/>
      <c r="D27" s="109"/>
      <c r="E27" s="131" t="s">
        <v>75</v>
      </c>
      <c r="F27" s="130">
        <f>SUM(F28+F30)</f>
        <v>0</v>
      </c>
      <c r="G27" s="130">
        <f>SUM(G28+G30)</f>
        <v>0</v>
      </c>
      <c r="H27" s="130">
        <f>SUM(H28+H30)</f>
        <v>0</v>
      </c>
      <c r="I27" s="130">
        <f>SUM(I28+I30)</f>
        <v>0</v>
      </c>
      <c r="J27" s="130">
        <f>SUM(J28+J30)</f>
        <v>0</v>
      </c>
    </row>
    <row r="28" spans="1:10" x14ac:dyDescent="0.25">
      <c r="A28" s="93"/>
      <c r="B28" s="93"/>
      <c r="C28" s="135">
        <v>661</v>
      </c>
      <c r="D28" s="135"/>
      <c r="E28" s="136" t="s">
        <v>101</v>
      </c>
      <c r="F28" s="138">
        <f>SUM(F29)</f>
        <v>0</v>
      </c>
      <c r="G28" s="135">
        <f>SUM(G29)</f>
        <v>0</v>
      </c>
      <c r="H28" s="135">
        <f>SUM(H29)</f>
        <v>0</v>
      </c>
      <c r="I28" s="135">
        <f>SUM(I29)</f>
        <v>0</v>
      </c>
      <c r="J28" s="135">
        <f>SUM(J29)</f>
        <v>0</v>
      </c>
    </row>
    <row r="29" spans="1:10" x14ac:dyDescent="0.25">
      <c r="A29" s="93"/>
      <c r="B29" s="93"/>
      <c r="C29" s="93"/>
      <c r="D29" s="93">
        <v>6615</v>
      </c>
      <c r="E29" s="104" t="s">
        <v>102</v>
      </c>
      <c r="F29" s="103">
        <v>0</v>
      </c>
      <c r="G29" s="93">
        <v>0</v>
      </c>
      <c r="H29" s="93"/>
      <c r="I29" s="93"/>
      <c r="J29" s="93"/>
    </row>
    <row r="30" spans="1:10" x14ac:dyDescent="0.25">
      <c r="A30" s="134"/>
      <c r="B30" s="93"/>
      <c r="C30" s="135">
        <v>663</v>
      </c>
      <c r="D30" s="135"/>
      <c r="E30" s="136" t="s">
        <v>103</v>
      </c>
      <c r="F30" s="138">
        <f>SUM(F31)</f>
        <v>0</v>
      </c>
      <c r="G30" s="135">
        <f>SUM(G31)</f>
        <v>0</v>
      </c>
      <c r="H30" s="135">
        <f>SUM(H31)</f>
        <v>0</v>
      </c>
      <c r="I30" s="135">
        <f>SUM(I31)</f>
        <v>0</v>
      </c>
      <c r="J30" s="135">
        <f>SUM(J31)</f>
        <v>0</v>
      </c>
    </row>
    <row r="31" spans="1:10" x14ac:dyDescent="0.25">
      <c r="A31" s="93"/>
      <c r="B31" s="93"/>
      <c r="C31" s="93"/>
      <c r="D31" s="93">
        <v>6632</v>
      </c>
      <c r="E31" s="104" t="s">
        <v>103</v>
      </c>
      <c r="F31" s="103">
        <v>0</v>
      </c>
      <c r="G31" s="93">
        <v>0</v>
      </c>
      <c r="H31" s="93">
        <v>0</v>
      </c>
      <c r="I31" s="93">
        <v>0</v>
      </c>
      <c r="J31" s="93">
        <v>0</v>
      </c>
    </row>
    <row r="32" spans="1:10" x14ac:dyDescent="0.25">
      <c r="A32" s="93"/>
      <c r="B32" s="93"/>
      <c r="C32" s="93"/>
      <c r="D32" s="93"/>
      <c r="E32" s="93"/>
      <c r="F32" s="93"/>
      <c r="G32" s="93"/>
      <c r="H32" s="93"/>
      <c r="I32" s="93"/>
      <c r="J32" s="93"/>
    </row>
    <row r="33" spans="1:10" x14ac:dyDescent="0.25">
      <c r="A33" s="93"/>
      <c r="B33" s="109">
        <v>67</v>
      </c>
      <c r="C33" s="109"/>
      <c r="D33" s="109"/>
      <c r="E33" s="131" t="s">
        <v>104</v>
      </c>
      <c r="F33" s="109">
        <f>SUM(F34)</f>
        <v>0</v>
      </c>
      <c r="G33" s="109">
        <f>SUM(G34)</f>
        <v>97955.959999999992</v>
      </c>
      <c r="H33" s="139">
        <f>SUM(H34)</f>
        <v>50000</v>
      </c>
      <c r="I33" s="139">
        <f>SUM(I34)</f>
        <v>0</v>
      </c>
      <c r="J33" s="139">
        <f>SUM(J34)</f>
        <v>0</v>
      </c>
    </row>
    <row r="34" spans="1:10" x14ac:dyDescent="0.25">
      <c r="A34" s="93"/>
      <c r="B34" s="93"/>
      <c r="C34" s="135">
        <v>671</v>
      </c>
      <c r="D34" s="135"/>
      <c r="E34" s="135" t="s">
        <v>104</v>
      </c>
      <c r="F34" s="135">
        <f>SUM(F35:F36)</f>
        <v>0</v>
      </c>
      <c r="G34" s="135">
        <f>SUM(G35:G36)</f>
        <v>97955.959999999992</v>
      </c>
      <c r="H34" s="138">
        <f>SUM(H35:H36)</f>
        <v>50000</v>
      </c>
      <c r="I34" s="138">
        <f>SUM(I35:I36)</f>
        <v>0</v>
      </c>
      <c r="J34" s="138">
        <f>SUM(J35:J36)</f>
        <v>0</v>
      </c>
    </row>
    <row r="35" spans="1:10" x14ac:dyDescent="0.25">
      <c r="A35" s="93"/>
      <c r="B35" s="93"/>
      <c r="C35" s="93"/>
      <c r="D35" s="93">
        <v>6711</v>
      </c>
      <c r="E35" s="104" t="s">
        <v>105</v>
      </c>
      <c r="F35" s="93">
        <v>0</v>
      </c>
      <c r="G35" s="93">
        <v>46355.63</v>
      </c>
      <c r="H35" s="103">
        <v>16000</v>
      </c>
      <c r="I35" s="103"/>
      <c r="J35" s="103"/>
    </row>
    <row r="36" spans="1:10" x14ac:dyDescent="0.25">
      <c r="A36" s="93"/>
      <c r="B36" s="93"/>
      <c r="C36" s="93"/>
      <c r="D36" s="93">
        <v>6712</v>
      </c>
      <c r="E36" s="104" t="s">
        <v>108</v>
      </c>
      <c r="F36" s="93">
        <v>0</v>
      </c>
      <c r="G36" s="93">
        <v>51600.33</v>
      </c>
      <c r="H36" s="103">
        <v>34000</v>
      </c>
      <c r="I36" s="103"/>
      <c r="J36" s="103"/>
    </row>
    <row r="37" spans="1:10" x14ac:dyDescent="0.25">
      <c r="A37" s="101"/>
      <c r="B37" s="93"/>
      <c r="C37" s="93"/>
      <c r="D37" s="93"/>
      <c r="E37" s="102"/>
      <c r="F37" s="93"/>
      <c r="G37" s="93"/>
      <c r="H37" s="93"/>
      <c r="I37" s="93"/>
      <c r="J37" s="93"/>
    </row>
    <row r="38" spans="1:10" x14ac:dyDescent="0.25">
      <c r="A38" s="93"/>
      <c r="B38" s="93"/>
      <c r="C38" s="93"/>
      <c r="D38" s="93"/>
      <c r="E38" s="93"/>
      <c r="F38" s="93"/>
      <c r="G38" s="93"/>
      <c r="H38" s="93"/>
      <c r="I38" s="93"/>
      <c r="J38" s="93"/>
    </row>
    <row r="39" spans="1:10" x14ac:dyDescent="0.25">
      <c r="A39" s="126">
        <v>7</v>
      </c>
      <c r="B39" s="127"/>
      <c r="C39" s="127"/>
      <c r="D39" s="127"/>
      <c r="E39" s="128" t="s">
        <v>8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</row>
    <row r="40" spans="1:10" x14ac:dyDescent="0.25">
      <c r="A40" s="93"/>
      <c r="B40" s="93">
        <v>72</v>
      </c>
      <c r="C40" s="93"/>
      <c r="D40" s="93"/>
      <c r="E40" s="93" t="s">
        <v>8</v>
      </c>
      <c r="F40" s="103">
        <v>0</v>
      </c>
      <c r="G40" s="103">
        <v>0</v>
      </c>
      <c r="H40" s="103">
        <v>0</v>
      </c>
      <c r="I40" s="103">
        <v>0</v>
      </c>
      <c r="J40" s="103">
        <v>0</v>
      </c>
    </row>
    <row r="41" spans="1:10" x14ac:dyDescent="0.25">
      <c r="A41" s="93"/>
      <c r="B41" s="93"/>
      <c r="C41" s="93"/>
      <c r="D41" s="93"/>
      <c r="E41" s="106"/>
      <c r="F41" s="93"/>
      <c r="G41" s="93"/>
      <c r="H41" s="93"/>
      <c r="I41" s="93"/>
      <c r="J41" s="93"/>
    </row>
    <row r="42" spans="1:10" x14ac:dyDescent="0.25">
      <c r="A42" s="127">
        <v>9</v>
      </c>
      <c r="B42" s="127">
        <v>92</v>
      </c>
      <c r="C42" s="127">
        <v>922</v>
      </c>
      <c r="D42" s="127">
        <v>9221</v>
      </c>
      <c r="E42" s="128" t="s">
        <v>109</v>
      </c>
      <c r="F42" s="133">
        <v>0</v>
      </c>
      <c r="G42" s="127">
        <v>0</v>
      </c>
      <c r="H42" s="127">
        <v>0</v>
      </c>
      <c r="I42" s="127">
        <v>0</v>
      </c>
      <c r="J42" s="127">
        <v>0</v>
      </c>
    </row>
  </sheetData>
  <pageMargins left="0.7" right="0.7" top="0.75" bottom="0.75" header="0.3" footer="0.3"/>
  <pageSetup paperSize="9" scale="9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workbookViewId="0">
      <selection activeCell="L41" sqref="L41:L42"/>
    </sheetView>
  </sheetViews>
  <sheetFormatPr defaultRowHeight="15" x14ac:dyDescent="0.25"/>
  <cols>
    <col min="1" max="1" width="7.5703125" customWidth="1"/>
    <col min="2" max="2" width="8.140625" customWidth="1"/>
    <col min="4" max="4" width="8.140625" customWidth="1"/>
    <col min="5" max="5" width="43" customWidth="1"/>
    <col min="6" max="6" width="10.85546875" customWidth="1"/>
    <col min="7" max="7" width="11.5703125" style="192" customWidth="1"/>
    <col min="8" max="8" width="11.7109375" customWidth="1"/>
    <col min="9" max="9" width="10.42578125" customWidth="1"/>
    <col min="10" max="10" width="12.42578125" style="192" customWidth="1"/>
  </cols>
  <sheetData>
    <row r="1" spans="1:11" ht="16.5" thickBot="1" x14ac:dyDescent="0.3">
      <c r="A1" s="95" t="s">
        <v>90</v>
      </c>
      <c r="B1" s="95"/>
      <c r="C1" s="95"/>
      <c r="D1" s="95"/>
      <c r="E1" s="95"/>
      <c r="F1" s="95"/>
      <c r="G1" s="182"/>
      <c r="H1" s="95"/>
      <c r="I1" s="95"/>
      <c r="J1" s="182"/>
      <c r="K1" s="95"/>
    </row>
    <row r="2" spans="1:11" ht="16.5" thickBot="1" x14ac:dyDescent="0.3">
      <c r="A2" s="95" t="s">
        <v>178</v>
      </c>
      <c r="B2" s="96"/>
      <c r="C2" s="96"/>
      <c r="D2" s="96"/>
      <c r="E2" s="96"/>
      <c r="F2" s="160" t="s">
        <v>162</v>
      </c>
      <c r="G2" s="183"/>
      <c r="H2" s="163"/>
      <c r="I2" s="114"/>
      <c r="J2" s="193"/>
      <c r="K2" s="114"/>
    </row>
    <row r="4" spans="1:11" ht="15.75" x14ac:dyDescent="0.25">
      <c r="E4" s="96" t="s">
        <v>91</v>
      </c>
      <c r="F4" s="96"/>
      <c r="G4" s="184"/>
      <c r="H4" s="96"/>
    </row>
    <row r="5" spans="1:11" x14ac:dyDescent="0.25">
      <c r="G5" s="185"/>
      <c r="H5" s="98"/>
      <c r="I5" s="98"/>
      <c r="J5" s="185"/>
    </row>
    <row r="7" spans="1:11" ht="15.75" x14ac:dyDescent="0.25">
      <c r="E7" s="97" t="s">
        <v>179</v>
      </c>
      <c r="F7" s="96"/>
      <c r="G7" s="184"/>
      <c r="H7" s="97"/>
      <c r="I7" s="97"/>
      <c r="J7" s="194"/>
    </row>
    <row r="9" spans="1:11" x14ac:dyDescent="0.25">
      <c r="A9" s="116" t="s">
        <v>5</v>
      </c>
      <c r="B9" s="117" t="s">
        <v>6</v>
      </c>
      <c r="C9" s="117" t="s">
        <v>93</v>
      </c>
      <c r="D9" s="117" t="s">
        <v>94</v>
      </c>
      <c r="E9" s="117" t="s">
        <v>3</v>
      </c>
      <c r="F9" s="117" t="s">
        <v>37</v>
      </c>
      <c r="G9" s="186" t="s">
        <v>180</v>
      </c>
      <c r="H9" s="117"/>
      <c r="I9" s="117"/>
      <c r="J9" s="195"/>
      <c r="K9" s="99"/>
    </row>
    <row r="10" spans="1:11" ht="15.75" thickBot="1" x14ac:dyDescent="0.3">
      <c r="A10" s="118"/>
      <c r="B10" s="119"/>
      <c r="C10" s="119"/>
      <c r="D10" s="119"/>
      <c r="E10" s="119"/>
      <c r="F10" s="119"/>
      <c r="G10" s="187" t="s">
        <v>181</v>
      </c>
      <c r="H10" s="119"/>
      <c r="I10" s="119"/>
      <c r="J10" s="195"/>
      <c r="K10" s="99"/>
    </row>
    <row r="11" spans="1:11" x14ac:dyDescent="0.25">
      <c r="A11" s="120"/>
      <c r="B11" s="121"/>
      <c r="C11" s="121"/>
      <c r="D11" s="121"/>
      <c r="E11" s="122" t="s">
        <v>15</v>
      </c>
      <c r="F11" s="157">
        <f>SUM(F12+F19+F52+F57+F67)</f>
        <v>96955.959999999992</v>
      </c>
      <c r="G11" s="188">
        <f>SUM(G12+G19+G52+G57+G67)</f>
        <v>50000</v>
      </c>
      <c r="H11" s="157">
        <f>SUM(H12+H19+H52+H57+H67)</f>
        <v>0</v>
      </c>
      <c r="I11" s="157">
        <f>SUM(I12+I19+I52+I57+I67)</f>
        <v>0</v>
      </c>
    </row>
    <row r="12" spans="1:11" x14ac:dyDescent="0.25">
      <c r="A12" s="115">
        <v>3</v>
      </c>
      <c r="B12" s="112">
        <v>31</v>
      </c>
      <c r="C12" s="107"/>
      <c r="D12" s="107"/>
      <c r="E12" s="107" t="s">
        <v>11</v>
      </c>
      <c r="F12" s="107">
        <f t="shared" ref="F12:G12" si="0">SUM(F13+F15+F17)</f>
        <v>26950.85</v>
      </c>
      <c r="G12" s="189">
        <f t="shared" si="0"/>
        <v>3713.45</v>
      </c>
      <c r="H12" s="155">
        <f t="shared" ref="H12:I12" si="1">SUM(H13+H15+H17)</f>
        <v>0</v>
      </c>
      <c r="I12" s="155">
        <f t="shared" si="1"/>
        <v>0</v>
      </c>
      <c r="J12" s="196"/>
    </row>
    <row r="13" spans="1:11" x14ac:dyDescent="0.25">
      <c r="A13" s="93"/>
      <c r="B13" s="108"/>
      <c r="C13" s="109">
        <v>311</v>
      </c>
      <c r="D13" s="109"/>
      <c r="E13" s="109" t="s">
        <v>110</v>
      </c>
      <c r="F13" s="109">
        <f>SUM(F14)</f>
        <v>22618.75</v>
      </c>
      <c r="G13" s="190">
        <f>SUM(G14)</f>
        <v>2930</v>
      </c>
      <c r="H13" s="139">
        <f>SUM(H14)</f>
        <v>0</v>
      </c>
      <c r="I13" s="139">
        <f>SUM(I14)</f>
        <v>0</v>
      </c>
    </row>
    <row r="14" spans="1:11" x14ac:dyDescent="0.25">
      <c r="A14" s="93"/>
      <c r="B14" s="113"/>
      <c r="C14" s="93"/>
      <c r="D14" s="93">
        <v>3111</v>
      </c>
      <c r="E14" s="93" t="s">
        <v>111</v>
      </c>
      <c r="F14" s="93">
        <v>22618.75</v>
      </c>
      <c r="G14" s="165">
        <v>2930</v>
      </c>
      <c r="H14" s="103"/>
      <c r="I14" s="103"/>
    </row>
    <row r="15" spans="1:11" x14ac:dyDescent="0.25">
      <c r="A15" s="93"/>
      <c r="B15" s="108"/>
      <c r="C15" s="109">
        <v>312</v>
      </c>
      <c r="D15" s="109"/>
      <c r="E15" s="109" t="s">
        <v>112</v>
      </c>
      <c r="F15" s="139">
        <f>SUM(F16)</f>
        <v>600</v>
      </c>
      <c r="G15" s="190">
        <f>G16</f>
        <v>300</v>
      </c>
      <c r="H15" s="139">
        <f>H16</f>
        <v>0</v>
      </c>
      <c r="I15" s="139">
        <f>I16</f>
        <v>0</v>
      </c>
    </row>
    <row r="16" spans="1:11" x14ac:dyDescent="0.25">
      <c r="A16" s="93"/>
      <c r="B16" s="113"/>
      <c r="C16" s="93"/>
      <c r="D16" s="93">
        <v>3121</v>
      </c>
      <c r="E16" s="93" t="s">
        <v>113</v>
      </c>
      <c r="F16" s="103">
        <v>600</v>
      </c>
      <c r="G16" s="165">
        <v>300</v>
      </c>
      <c r="H16" s="103"/>
      <c r="I16" s="103"/>
    </row>
    <row r="17" spans="1:10" x14ac:dyDescent="0.25">
      <c r="A17" s="93"/>
      <c r="B17" s="108"/>
      <c r="C17" s="109">
        <v>313</v>
      </c>
      <c r="D17" s="109"/>
      <c r="E17" s="109" t="s">
        <v>114</v>
      </c>
      <c r="F17" s="139">
        <f>SUM(F18)</f>
        <v>3732.1</v>
      </c>
      <c r="G17" s="190">
        <f>G18</f>
        <v>483.45</v>
      </c>
      <c r="H17" s="139">
        <f>H18</f>
        <v>0</v>
      </c>
      <c r="I17" s="139">
        <f>I18</f>
        <v>0</v>
      </c>
    </row>
    <row r="18" spans="1:10" x14ac:dyDescent="0.25">
      <c r="A18" s="93"/>
      <c r="B18" s="113"/>
      <c r="C18" s="93"/>
      <c r="D18" s="93">
        <v>3132</v>
      </c>
      <c r="E18" s="93" t="s">
        <v>115</v>
      </c>
      <c r="F18" s="103">
        <v>3732.1</v>
      </c>
      <c r="G18" s="165">
        <v>483.45</v>
      </c>
      <c r="H18" s="103"/>
      <c r="I18" s="103"/>
    </row>
    <row r="19" spans="1:10" x14ac:dyDescent="0.25">
      <c r="A19" s="93"/>
      <c r="B19" s="112">
        <v>32</v>
      </c>
      <c r="C19" s="107"/>
      <c r="D19" s="107"/>
      <c r="E19" s="107" t="s">
        <v>27</v>
      </c>
      <c r="F19" s="107">
        <f t="shared" ref="F19:G19" si="2">SUM(F20+F23+F35+F46)</f>
        <v>19248.78</v>
      </c>
      <c r="G19" s="189">
        <f t="shared" si="2"/>
        <v>12214.550000000001</v>
      </c>
      <c r="H19" s="155">
        <f t="shared" ref="H19:I19" si="3">SUM(H20+H23+H35+H46)</f>
        <v>0</v>
      </c>
      <c r="I19" s="155">
        <f t="shared" si="3"/>
        <v>0</v>
      </c>
      <c r="J19" s="196"/>
    </row>
    <row r="20" spans="1:10" x14ac:dyDescent="0.25">
      <c r="A20" s="93"/>
      <c r="B20" s="108"/>
      <c r="C20" s="109">
        <v>321</v>
      </c>
      <c r="D20" s="109"/>
      <c r="E20" s="109" t="s">
        <v>116</v>
      </c>
      <c r="F20" s="139">
        <f t="shared" ref="F20:G20" si="4">SUM(F21:F22)</f>
        <v>2370</v>
      </c>
      <c r="G20" s="190">
        <f t="shared" si="4"/>
        <v>240</v>
      </c>
      <c r="H20" s="139">
        <f t="shared" ref="H20:I20" si="5">SUM(H21:H22)</f>
        <v>0</v>
      </c>
      <c r="I20" s="139">
        <f t="shared" si="5"/>
        <v>0</v>
      </c>
    </row>
    <row r="21" spans="1:10" x14ac:dyDescent="0.25">
      <c r="A21" s="93"/>
      <c r="B21" s="93"/>
      <c r="C21" s="93"/>
      <c r="D21" s="93">
        <v>3211</v>
      </c>
      <c r="E21" s="93" t="s">
        <v>117</v>
      </c>
      <c r="F21" s="103">
        <v>450</v>
      </c>
      <c r="G21" s="165"/>
      <c r="H21" s="103"/>
      <c r="I21" s="103"/>
    </row>
    <row r="22" spans="1:10" x14ac:dyDescent="0.25">
      <c r="A22" s="93"/>
      <c r="B22" s="110"/>
      <c r="C22" s="93"/>
      <c r="D22" s="93">
        <v>3212</v>
      </c>
      <c r="E22" s="93" t="s">
        <v>118</v>
      </c>
      <c r="F22" s="103">
        <v>1920</v>
      </c>
      <c r="G22" s="165">
        <v>240</v>
      </c>
      <c r="H22" s="103"/>
      <c r="I22" s="103"/>
    </row>
    <row r="23" spans="1:10" x14ac:dyDescent="0.25">
      <c r="A23" s="93"/>
      <c r="B23" s="108"/>
      <c r="C23" s="109">
        <v>322</v>
      </c>
      <c r="D23" s="109"/>
      <c r="E23" s="109" t="s">
        <v>119</v>
      </c>
      <c r="F23" s="109">
        <f t="shared" ref="F23:G23" si="6">SUM(F24+F29+F32+F33+F34)</f>
        <v>7236.5</v>
      </c>
      <c r="G23" s="190">
        <f t="shared" si="6"/>
        <v>7265.82</v>
      </c>
      <c r="H23" s="139">
        <f t="shared" ref="H23:I23" si="7">SUM(H24+H29+H32+H33+H34)</f>
        <v>0</v>
      </c>
      <c r="I23" s="139">
        <f t="shared" si="7"/>
        <v>0</v>
      </c>
    </row>
    <row r="24" spans="1:10" x14ac:dyDescent="0.25">
      <c r="A24" s="93"/>
      <c r="B24" s="93"/>
      <c r="C24" s="93"/>
      <c r="D24" s="93">
        <v>3221</v>
      </c>
      <c r="E24" s="93" t="s">
        <v>120</v>
      </c>
      <c r="F24" s="103">
        <f>SUM(F25:F28)</f>
        <v>1940</v>
      </c>
      <c r="G24" s="165">
        <f t="shared" ref="G24:H24" si="8">SUM(G25:G28)</f>
        <v>925.82</v>
      </c>
      <c r="H24" s="103">
        <f t="shared" si="8"/>
        <v>0</v>
      </c>
      <c r="I24" s="103">
        <f t="shared" ref="I24" si="9">SUM(I25:I28)</f>
        <v>0</v>
      </c>
    </row>
    <row r="25" spans="1:10" x14ac:dyDescent="0.25">
      <c r="A25" s="93"/>
      <c r="B25" s="93"/>
      <c r="C25" s="93"/>
      <c r="D25" s="93">
        <v>32211</v>
      </c>
      <c r="E25" s="93" t="s">
        <v>121</v>
      </c>
      <c r="F25" s="103">
        <v>450</v>
      </c>
      <c r="G25" s="165">
        <v>400</v>
      </c>
      <c r="H25" s="103"/>
      <c r="I25" s="103"/>
    </row>
    <row r="26" spans="1:10" x14ac:dyDescent="0.25">
      <c r="A26" s="93"/>
      <c r="B26" s="93"/>
      <c r="C26" s="93"/>
      <c r="D26" s="93">
        <v>32212</v>
      </c>
      <c r="E26" s="93" t="s">
        <v>122</v>
      </c>
      <c r="F26" s="103">
        <v>600</v>
      </c>
      <c r="G26" s="165">
        <v>0</v>
      </c>
      <c r="H26" s="103"/>
      <c r="I26" s="103"/>
    </row>
    <row r="27" spans="1:10" x14ac:dyDescent="0.25">
      <c r="A27" s="93"/>
      <c r="B27" s="93"/>
      <c r="C27" s="93"/>
      <c r="D27" s="93">
        <v>32214</v>
      </c>
      <c r="E27" s="93" t="s">
        <v>123</v>
      </c>
      <c r="F27" s="103">
        <v>600</v>
      </c>
      <c r="G27" s="165">
        <v>500</v>
      </c>
      <c r="H27" s="103"/>
      <c r="I27" s="103"/>
    </row>
    <row r="28" spans="1:10" x14ac:dyDescent="0.25">
      <c r="A28" s="93"/>
      <c r="B28" s="93"/>
      <c r="C28" s="93"/>
      <c r="D28" s="93">
        <v>32216</v>
      </c>
      <c r="E28" s="93" t="s">
        <v>124</v>
      </c>
      <c r="F28" s="103">
        <v>290</v>
      </c>
      <c r="G28" s="165">
        <v>25.82</v>
      </c>
      <c r="H28" s="103"/>
      <c r="I28" s="103"/>
    </row>
    <row r="29" spans="1:10" x14ac:dyDescent="0.25">
      <c r="A29" s="93"/>
      <c r="B29" s="93"/>
      <c r="C29" s="93"/>
      <c r="D29" s="93">
        <v>3223</v>
      </c>
      <c r="E29" s="93" t="s">
        <v>125</v>
      </c>
      <c r="F29" s="103">
        <f>SUM(F30:F31)</f>
        <v>1440</v>
      </c>
      <c r="G29" s="165">
        <f>SUM(G30:G31)</f>
        <v>240</v>
      </c>
      <c r="H29" s="103">
        <f>SUM(H30:H31)</f>
        <v>0</v>
      </c>
      <c r="I29" s="103">
        <f>SUM(I30:I31)</f>
        <v>0</v>
      </c>
    </row>
    <row r="30" spans="1:10" x14ac:dyDescent="0.25">
      <c r="A30" s="93"/>
      <c r="B30" s="93"/>
      <c r="C30" s="93"/>
      <c r="D30" s="93">
        <v>32231</v>
      </c>
      <c r="E30" s="93" t="s">
        <v>126</v>
      </c>
      <c r="F30" s="103">
        <v>720</v>
      </c>
      <c r="G30" s="165">
        <v>120</v>
      </c>
      <c r="H30" s="103"/>
      <c r="I30" s="103"/>
    </row>
    <row r="31" spans="1:10" x14ac:dyDescent="0.25">
      <c r="A31" s="93"/>
      <c r="B31" s="93"/>
      <c r="C31" s="93"/>
      <c r="D31" s="93">
        <v>32233</v>
      </c>
      <c r="E31" s="93" t="s">
        <v>177</v>
      </c>
      <c r="F31" s="103">
        <v>720</v>
      </c>
      <c r="G31" s="165">
        <v>120</v>
      </c>
      <c r="H31" s="103"/>
      <c r="I31" s="103"/>
    </row>
    <row r="32" spans="1:10" x14ac:dyDescent="0.25">
      <c r="A32" s="93"/>
      <c r="B32" s="93"/>
      <c r="C32" s="93"/>
      <c r="D32" s="93">
        <v>3224</v>
      </c>
      <c r="E32" s="93" t="s">
        <v>128</v>
      </c>
      <c r="F32" s="93">
        <v>66.5</v>
      </c>
      <c r="G32" s="165">
        <v>100</v>
      </c>
      <c r="H32" s="103"/>
      <c r="I32" s="103"/>
    </row>
    <row r="33" spans="1:9" x14ac:dyDescent="0.25">
      <c r="A33" s="93"/>
      <c r="B33" s="93"/>
      <c r="C33" s="93"/>
      <c r="D33" s="93">
        <v>3225</v>
      </c>
      <c r="E33" s="93" t="s">
        <v>163</v>
      </c>
      <c r="F33" s="103">
        <v>790</v>
      </c>
      <c r="G33" s="165">
        <v>1000</v>
      </c>
      <c r="H33" s="103"/>
      <c r="I33" s="103"/>
    </row>
    <row r="34" spans="1:9" x14ac:dyDescent="0.25">
      <c r="A34" s="93"/>
      <c r="B34" s="93"/>
      <c r="C34" s="93"/>
      <c r="D34" s="93">
        <v>32225</v>
      </c>
      <c r="E34" s="93" t="s">
        <v>176</v>
      </c>
      <c r="F34" s="103">
        <v>3000</v>
      </c>
      <c r="G34" s="165">
        <v>5000</v>
      </c>
      <c r="H34" s="103"/>
      <c r="I34" s="103"/>
    </row>
    <row r="35" spans="1:9" x14ac:dyDescent="0.25">
      <c r="A35" s="93"/>
      <c r="B35" s="108"/>
      <c r="C35" s="109">
        <v>323</v>
      </c>
      <c r="D35" s="109"/>
      <c r="E35" s="109" t="s">
        <v>131</v>
      </c>
      <c r="F35" s="109">
        <f t="shared" ref="F35:G35" si="10">SUM(F36+F37+F38+F39+F42+F43+F44+F45)</f>
        <v>8912.2800000000007</v>
      </c>
      <c r="G35" s="190">
        <f t="shared" si="10"/>
        <v>3858.9500000000003</v>
      </c>
      <c r="H35" s="139">
        <f t="shared" ref="H35:I35" si="11">SUM(H36+H37+H38+H39+H42+H43+H44+H45)</f>
        <v>0</v>
      </c>
      <c r="I35" s="139">
        <f t="shared" si="11"/>
        <v>0</v>
      </c>
    </row>
    <row r="36" spans="1:9" x14ac:dyDescent="0.25">
      <c r="A36" s="93"/>
      <c r="B36" s="110"/>
      <c r="C36" s="93"/>
      <c r="D36" s="93">
        <v>3231</v>
      </c>
      <c r="E36" s="93" t="s">
        <v>132</v>
      </c>
      <c r="F36" s="103">
        <v>440</v>
      </c>
      <c r="G36" s="165">
        <v>70</v>
      </c>
      <c r="H36" s="103"/>
      <c r="I36" s="103"/>
    </row>
    <row r="37" spans="1:9" x14ac:dyDescent="0.25">
      <c r="A37" s="101"/>
      <c r="B37" s="93"/>
      <c r="C37" s="93"/>
      <c r="D37" s="93">
        <v>3232</v>
      </c>
      <c r="E37" s="93" t="s">
        <v>133</v>
      </c>
      <c r="F37" s="93">
        <v>250.25</v>
      </c>
      <c r="G37" s="165">
        <v>250.25</v>
      </c>
      <c r="H37" s="103"/>
      <c r="I37" s="103"/>
    </row>
    <row r="38" spans="1:9" x14ac:dyDescent="0.25">
      <c r="A38" s="93"/>
      <c r="B38" s="93"/>
      <c r="C38" s="93"/>
      <c r="D38" s="93">
        <v>3233</v>
      </c>
      <c r="E38" s="93" t="s">
        <v>134</v>
      </c>
      <c r="F38" s="103">
        <v>256</v>
      </c>
      <c r="G38" s="253">
        <v>286.55</v>
      </c>
      <c r="H38" s="103"/>
      <c r="I38" s="103"/>
    </row>
    <row r="39" spans="1:9" x14ac:dyDescent="0.25">
      <c r="A39" s="101"/>
      <c r="B39" s="93"/>
      <c r="C39" s="93"/>
      <c r="D39" s="93">
        <v>3234</v>
      </c>
      <c r="E39" s="93" t="s">
        <v>135</v>
      </c>
      <c r="F39" s="103">
        <f>SUM(F40:F41)</f>
        <v>118</v>
      </c>
      <c r="G39" s="165">
        <f>SUM(G40:G41)</f>
        <v>70</v>
      </c>
      <c r="H39" s="103">
        <f>SUM(H40:H41)</f>
        <v>0</v>
      </c>
      <c r="I39" s="103">
        <f>SUM(I40:I41)</f>
        <v>0</v>
      </c>
    </row>
    <row r="40" spans="1:9" x14ac:dyDescent="0.25">
      <c r="A40" s="93"/>
      <c r="B40" s="93"/>
      <c r="C40" s="93"/>
      <c r="D40" s="93">
        <v>32340</v>
      </c>
      <c r="E40" s="93" t="s">
        <v>136</v>
      </c>
      <c r="F40" s="103">
        <v>118</v>
      </c>
      <c r="G40" s="165">
        <v>70</v>
      </c>
      <c r="H40" s="103"/>
      <c r="I40" s="103"/>
    </row>
    <row r="41" spans="1:9" x14ac:dyDescent="0.25">
      <c r="A41" s="93"/>
      <c r="B41" s="93"/>
      <c r="C41" s="93"/>
      <c r="D41" s="93">
        <v>32347</v>
      </c>
      <c r="E41" s="93" t="s">
        <v>137</v>
      </c>
      <c r="F41" s="103">
        <v>0</v>
      </c>
      <c r="G41" s="165">
        <v>0</v>
      </c>
      <c r="H41" s="103">
        <v>0</v>
      </c>
      <c r="I41" s="103">
        <v>0</v>
      </c>
    </row>
    <row r="42" spans="1:9" x14ac:dyDescent="0.25">
      <c r="A42" s="93"/>
      <c r="B42" s="93"/>
      <c r="C42" s="93"/>
      <c r="D42" s="93">
        <v>3235</v>
      </c>
      <c r="E42" s="93" t="s">
        <v>138</v>
      </c>
      <c r="F42" s="103">
        <v>0</v>
      </c>
      <c r="G42" s="165">
        <v>0</v>
      </c>
      <c r="H42" s="103">
        <v>0</v>
      </c>
      <c r="I42" s="103">
        <v>0</v>
      </c>
    </row>
    <row r="43" spans="1:9" x14ac:dyDescent="0.25">
      <c r="A43" s="93"/>
      <c r="B43" s="93"/>
      <c r="C43" s="93"/>
      <c r="D43" s="93">
        <v>3237</v>
      </c>
      <c r="E43" s="93" t="s">
        <v>139</v>
      </c>
      <c r="F43" s="103">
        <v>7500</v>
      </c>
      <c r="G43" s="253">
        <v>2500</v>
      </c>
      <c r="H43" s="103"/>
      <c r="I43" s="103"/>
    </row>
    <row r="44" spans="1:9" x14ac:dyDescent="0.25">
      <c r="A44" s="93"/>
      <c r="B44" s="93"/>
      <c r="C44" s="93"/>
      <c r="D44" s="93">
        <v>3238</v>
      </c>
      <c r="E44" s="93" t="s">
        <v>140</v>
      </c>
      <c r="F44" s="103">
        <v>300</v>
      </c>
      <c r="G44" s="165">
        <v>25</v>
      </c>
      <c r="H44" s="103"/>
      <c r="I44" s="103"/>
    </row>
    <row r="45" spans="1:9" x14ac:dyDescent="0.25">
      <c r="A45" s="93"/>
      <c r="B45" s="93"/>
      <c r="C45" s="93"/>
      <c r="D45" s="93">
        <v>3239</v>
      </c>
      <c r="E45" s="93" t="s">
        <v>141</v>
      </c>
      <c r="F45" s="103">
        <v>48.03</v>
      </c>
      <c r="G45" s="253">
        <v>657.15</v>
      </c>
      <c r="H45" s="103"/>
      <c r="I45" s="103"/>
    </row>
    <row r="46" spans="1:9" x14ac:dyDescent="0.25">
      <c r="A46" s="93"/>
      <c r="B46" s="108"/>
      <c r="C46" s="109">
        <v>329</v>
      </c>
      <c r="D46" s="109"/>
      <c r="E46" s="109" t="s">
        <v>142</v>
      </c>
      <c r="F46" s="139">
        <f t="shared" ref="F46" si="12">SUM(F47:F51)</f>
        <v>730</v>
      </c>
      <c r="G46" s="190">
        <f>SUM(G47:G50)</f>
        <v>849.78</v>
      </c>
      <c r="H46" s="139">
        <f>SUM(H47:H50)</f>
        <v>0</v>
      </c>
      <c r="I46" s="139">
        <f>SUM(I47:I50)</f>
        <v>0</v>
      </c>
    </row>
    <row r="47" spans="1:9" x14ac:dyDescent="0.25">
      <c r="A47" s="93"/>
      <c r="B47" s="93"/>
      <c r="C47" s="93"/>
      <c r="D47" s="93">
        <v>3292</v>
      </c>
      <c r="E47" s="93" t="s">
        <v>143</v>
      </c>
      <c r="F47" s="103">
        <v>0</v>
      </c>
      <c r="G47" s="165">
        <v>0</v>
      </c>
      <c r="H47" s="103">
        <v>0</v>
      </c>
      <c r="I47" s="103">
        <v>0</v>
      </c>
    </row>
    <row r="48" spans="1:9" x14ac:dyDescent="0.25">
      <c r="A48" s="93"/>
      <c r="B48" s="93"/>
      <c r="C48" s="93"/>
      <c r="D48" s="93">
        <v>3293</v>
      </c>
      <c r="E48" s="93" t="s">
        <v>144</v>
      </c>
      <c r="F48" s="103">
        <v>650</v>
      </c>
      <c r="G48" s="165">
        <v>800</v>
      </c>
      <c r="H48" s="103"/>
      <c r="I48" s="103"/>
    </row>
    <row r="49" spans="1:10" x14ac:dyDescent="0.25">
      <c r="A49" s="93"/>
      <c r="B49" s="93"/>
      <c r="C49" s="93"/>
      <c r="D49" s="93">
        <v>3294</v>
      </c>
      <c r="E49" s="93" t="s">
        <v>145</v>
      </c>
      <c r="F49" s="103">
        <v>0</v>
      </c>
      <c r="G49" s="165">
        <v>0</v>
      </c>
      <c r="H49" s="103">
        <v>0</v>
      </c>
      <c r="I49" s="103">
        <v>0</v>
      </c>
    </row>
    <row r="50" spans="1:10" x14ac:dyDescent="0.25">
      <c r="A50" s="93"/>
      <c r="B50" s="93"/>
      <c r="C50" s="93"/>
      <c r="D50" s="93">
        <v>3295</v>
      </c>
      <c r="E50" s="93" t="s">
        <v>146</v>
      </c>
      <c r="F50" s="103">
        <v>80</v>
      </c>
      <c r="G50" s="165">
        <v>49.78</v>
      </c>
      <c r="H50" s="103"/>
      <c r="I50" s="103"/>
    </row>
    <row r="51" spans="1:10" x14ac:dyDescent="0.25">
      <c r="A51" s="93"/>
      <c r="B51" s="93"/>
      <c r="C51" s="93"/>
      <c r="D51" s="93"/>
      <c r="E51" s="93"/>
      <c r="F51" s="93"/>
      <c r="G51" s="165"/>
      <c r="H51" s="103"/>
      <c r="I51" s="103"/>
    </row>
    <row r="52" spans="1:10" x14ac:dyDescent="0.25">
      <c r="A52" s="93"/>
      <c r="B52" s="112">
        <v>34</v>
      </c>
      <c r="C52" s="107"/>
      <c r="D52" s="107"/>
      <c r="E52" s="107" t="s">
        <v>76</v>
      </c>
      <c r="F52" s="155">
        <f t="shared" ref="F52:I52" si="13">SUM(F53)</f>
        <v>156</v>
      </c>
      <c r="G52" s="189">
        <f t="shared" si="13"/>
        <v>72</v>
      </c>
      <c r="H52" s="155">
        <f t="shared" si="13"/>
        <v>0</v>
      </c>
      <c r="I52" s="155">
        <f t="shared" si="13"/>
        <v>0</v>
      </c>
      <c r="J52" s="196"/>
    </row>
    <row r="53" spans="1:10" x14ac:dyDescent="0.25">
      <c r="A53" s="93"/>
      <c r="B53" s="108"/>
      <c r="C53" s="109">
        <v>343</v>
      </c>
      <c r="D53" s="109"/>
      <c r="E53" s="109" t="s">
        <v>147</v>
      </c>
      <c r="F53" s="139">
        <f t="shared" ref="F53:G53" si="14">SUM(F54:F55)</f>
        <v>156</v>
      </c>
      <c r="G53" s="190">
        <f t="shared" si="14"/>
        <v>72</v>
      </c>
      <c r="H53" s="139">
        <f t="shared" ref="H53:I53" si="15">SUM(H54:H55)</f>
        <v>0</v>
      </c>
      <c r="I53" s="139">
        <f t="shared" si="15"/>
        <v>0</v>
      </c>
    </row>
    <row r="54" spans="1:10" x14ac:dyDescent="0.25">
      <c r="A54" s="93"/>
      <c r="B54" s="110"/>
      <c r="C54" s="93"/>
      <c r="D54" s="93">
        <v>3431</v>
      </c>
      <c r="E54" s="93" t="s">
        <v>148</v>
      </c>
      <c r="F54" s="103">
        <v>156</v>
      </c>
      <c r="G54" s="165">
        <v>72</v>
      </c>
      <c r="H54" s="103"/>
      <c r="I54" s="103"/>
    </row>
    <row r="55" spans="1:10" x14ac:dyDescent="0.25">
      <c r="A55" s="93"/>
      <c r="B55" s="110"/>
      <c r="C55" s="93"/>
      <c r="D55" s="93">
        <v>3434</v>
      </c>
      <c r="E55" s="93" t="s">
        <v>149</v>
      </c>
      <c r="F55" s="103">
        <v>0</v>
      </c>
      <c r="G55" s="165">
        <v>0</v>
      </c>
      <c r="H55" s="103">
        <v>0</v>
      </c>
      <c r="I55" s="93">
        <v>0</v>
      </c>
    </row>
    <row r="56" spans="1:10" x14ac:dyDescent="0.25">
      <c r="A56" s="93"/>
      <c r="B56" s="93"/>
      <c r="C56" s="93"/>
      <c r="D56" s="93"/>
      <c r="E56" s="93"/>
      <c r="F56" s="93"/>
      <c r="G56" s="165"/>
      <c r="H56" s="93"/>
      <c r="I56" s="93"/>
    </row>
    <row r="57" spans="1:10" x14ac:dyDescent="0.25">
      <c r="A57" s="111">
        <v>4</v>
      </c>
      <c r="B57" s="112">
        <v>42</v>
      </c>
      <c r="C57" s="107"/>
      <c r="D57" s="107"/>
      <c r="E57" s="107" t="s">
        <v>34</v>
      </c>
      <c r="F57" s="107">
        <f t="shared" ref="F57" si="16">SUM(F58+F61+F63)</f>
        <v>15019.63</v>
      </c>
      <c r="G57" s="189">
        <f>SUM(G58+G62+G64)</f>
        <v>9000</v>
      </c>
      <c r="H57" s="155">
        <f t="shared" ref="H57:I57" si="17">SUM(H58+H61+H63)</f>
        <v>0</v>
      </c>
      <c r="I57" s="155">
        <f t="shared" si="17"/>
        <v>0</v>
      </c>
      <c r="J57" s="196"/>
    </row>
    <row r="58" spans="1:10" x14ac:dyDescent="0.25">
      <c r="A58" s="93"/>
      <c r="B58" s="108"/>
      <c r="C58" s="109">
        <v>422</v>
      </c>
      <c r="D58" s="109"/>
      <c r="E58" s="109" t="s">
        <v>150</v>
      </c>
      <c r="F58" s="139">
        <f t="shared" ref="F58" si="18">SUM(F59:F60)</f>
        <v>5542.9</v>
      </c>
      <c r="G58" s="190">
        <f>SUM(G59:G61)</f>
        <v>6810</v>
      </c>
      <c r="H58" s="139">
        <f t="shared" ref="H58:I58" si="19">SUM(H59:H60)</f>
        <v>0</v>
      </c>
      <c r="I58" s="139">
        <f t="shared" si="19"/>
        <v>0</v>
      </c>
    </row>
    <row r="59" spans="1:10" x14ac:dyDescent="0.25">
      <c r="A59" s="93"/>
      <c r="B59" s="93"/>
      <c r="C59" s="93"/>
      <c r="D59" s="93">
        <v>4221</v>
      </c>
      <c r="E59" s="93" t="s">
        <v>151</v>
      </c>
      <c r="F59" s="103">
        <v>5450</v>
      </c>
      <c r="G59" s="253">
        <v>5810</v>
      </c>
      <c r="H59" s="103">
        <v>0</v>
      </c>
      <c r="I59" s="103">
        <v>0</v>
      </c>
      <c r="J59" s="197"/>
    </row>
    <row r="60" spans="1:10" x14ac:dyDescent="0.25">
      <c r="A60" s="93"/>
      <c r="B60" s="93"/>
      <c r="C60" s="93"/>
      <c r="D60" s="93">
        <v>4227</v>
      </c>
      <c r="E60" s="93" t="s">
        <v>165</v>
      </c>
      <c r="F60" s="103">
        <v>92.9</v>
      </c>
      <c r="G60" s="253">
        <v>1000</v>
      </c>
      <c r="H60" s="103"/>
      <c r="I60" s="103"/>
    </row>
    <row r="61" spans="1:10" x14ac:dyDescent="0.25">
      <c r="A61" s="93"/>
      <c r="B61" s="113"/>
      <c r="C61" s="93"/>
      <c r="D61" s="93">
        <v>4228</v>
      </c>
      <c r="E61" s="93" t="s">
        <v>189</v>
      </c>
      <c r="F61" s="93">
        <v>0</v>
      </c>
      <c r="G61" s="253">
        <v>0</v>
      </c>
      <c r="H61" s="103"/>
      <c r="I61" s="103"/>
    </row>
    <row r="62" spans="1:10" x14ac:dyDescent="0.25">
      <c r="A62" s="93"/>
      <c r="B62" s="108"/>
      <c r="C62" s="109">
        <v>424</v>
      </c>
      <c r="D62" s="109"/>
      <c r="E62" s="109" t="s">
        <v>153</v>
      </c>
      <c r="F62" s="109">
        <f t="shared" ref="F62:I62" si="20">SUM(F63)</f>
        <v>9476.73</v>
      </c>
      <c r="G62" s="190">
        <f t="shared" si="20"/>
        <v>0</v>
      </c>
      <c r="H62" s="139">
        <f t="shared" si="20"/>
        <v>0</v>
      </c>
      <c r="I62" s="139">
        <f t="shared" si="20"/>
        <v>0</v>
      </c>
    </row>
    <row r="63" spans="1:10" x14ac:dyDescent="0.25">
      <c r="A63" s="93"/>
      <c r="B63" s="93"/>
      <c r="C63" s="93"/>
      <c r="D63" s="93">
        <v>4241</v>
      </c>
      <c r="E63" s="93" t="s">
        <v>164</v>
      </c>
      <c r="F63" s="93">
        <v>9476.73</v>
      </c>
      <c r="G63" s="165">
        <v>0</v>
      </c>
      <c r="H63" s="103">
        <v>0</v>
      </c>
      <c r="I63" s="103">
        <v>0</v>
      </c>
    </row>
    <row r="64" spans="1:10" x14ac:dyDescent="0.25">
      <c r="A64" s="93"/>
      <c r="B64" s="108"/>
      <c r="C64" s="109">
        <v>426</v>
      </c>
      <c r="D64" s="109"/>
      <c r="E64" s="109" t="s">
        <v>155</v>
      </c>
      <c r="F64" s="139">
        <f t="shared" ref="F64:I64" si="21">SUM(F65:F66)</f>
        <v>1000</v>
      </c>
      <c r="G64" s="190">
        <f t="shared" si="21"/>
        <v>2190</v>
      </c>
      <c r="H64" s="139">
        <f t="shared" si="21"/>
        <v>0</v>
      </c>
      <c r="I64" s="139">
        <f t="shared" si="21"/>
        <v>0</v>
      </c>
    </row>
    <row r="65" spans="1:9" x14ac:dyDescent="0.25">
      <c r="A65" s="93"/>
      <c r="B65" s="93"/>
      <c r="C65" s="93"/>
      <c r="D65" s="93">
        <v>4262</v>
      </c>
      <c r="E65" s="93" t="s">
        <v>156</v>
      </c>
      <c r="F65" s="103">
        <v>1000</v>
      </c>
      <c r="G65" s="165">
        <v>2190</v>
      </c>
      <c r="H65" s="103">
        <v>0</v>
      </c>
      <c r="I65" s="103">
        <v>0</v>
      </c>
    </row>
    <row r="66" spans="1:9" x14ac:dyDescent="0.25">
      <c r="A66" s="93"/>
      <c r="B66" s="93"/>
      <c r="C66" s="93"/>
      <c r="D66" s="93">
        <v>4263</v>
      </c>
      <c r="E66" s="93" t="s">
        <v>157</v>
      </c>
      <c r="F66" s="103">
        <v>0</v>
      </c>
      <c r="G66" s="165">
        <v>0</v>
      </c>
      <c r="H66" s="103">
        <v>0</v>
      </c>
      <c r="I66" s="103">
        <v>0</v>
      </c>
    </row>
    <row r="67" spans="1:9" x14ac:dyDescent="0.25">
      <c r="A67" s="93"/>
      <c r="B67" s="115">
        <v>45</v>
      </c>
      <c r="C67" s="156"/>
      <c r="D67" s="156"/>
      <c r="E67" s="177" t="s">
        <v>174</v>
      </c>
      <c r="F67" s="178">
        <f>SUM(F68)</f>
        <v>35580.699999999997</v>
      </c>
      <c r="G67" s="191">
        <f>SUM(G68)</f>
        <v>25000</v>
      </c>
      <c r="H67" s="178">
        <f>SUM(H68)</f>
        <v>0</v>
      </c>
      <c r="I67" s="178">
        <f>SUM(I68)</f>
        <v>0</v>
      </c>
    </row>
    <row r="68" spans="1:9" x14ac:dyDescent="0.25">
      <c r="A68" s="93"/>
      <c r="B68" s="109"/>
      <c r="C68" s="130">
        <v>451</v>
      </c>
      <c r="D68" s="109"/>
      <c r="E68" s="109" t="s">
        <v>175</v>
      </c>
      <c r="F68" s="139">
        <f>SUM(F69:F72)</f>
        <v>35580.699999999997</v>
      </c>
      <c r="G68" s="254">
        <f>SUM(G69:G72)</f>
        <v>25000</v>
      </c>
      <c r="H68" s="139">
        <f>SUM(H69:H72)</f>
        <v>0</v>
      </c>
      <c r="I68" s="139">
        <f>SUM(I69:I72)</f>
        <v>0</v>
      </c>
    </row>
    <row r="69" spans="1:9" x14ac:dyDescent="0.25">
      <c r="A69" s="93"/>
      <c r="B69" s="93"/>
      <c r="C69" s="93"/>
      <c r="D69" s="93">
        <v>4511</v>
      </c>
      <c r="E69" s="93" t="s">
        <v>166</v>
      </c>
      <c r="F69" s="103">
        <v>2400</v>
      </c>
      <c r="G69" s="165">
        <v>2400</v>
      </c>
      <c r="H69" s="103">
        <v>0</v>
      </c>
      <c r="I69" s="103">
        <v>0</v>
      </c>
    </row>
    <row r="70" spans="1:9" x14ac:dyDescent="0.25">
      <c r="A70" s="93"/>
      <c r="B70" s="93"/>
      <c r="C70" s="93"/>
      <c r="D70" s="93">
        <v>4511</v>
      </c>
      <c r="E70" s="93" t="s">
        <v>167</v>
      </c>
      <c r="F70" s="103">
        <v>12000</v>
      </c>
      <c r="G70" s="165">
        <v>11165</v>
      </c>
      <c r="H70" s="103"/>
      <c r="I70" s="103"/>
    </row>
    <row r="71" spans="1:9" x14ac:dyDescent="0.25">
      <c r="A71" s="93"/>
      <c r="B71" s="93"/>
      <c r="C71" s="93"/>
      <c r="D71" s="93">
        <v>4511</v>
      </c>
      <c r="E71" s="93" t="s">
        <v>168</v>
      </c>
      <c r="F71" s="103">
        <v>7000</v>
      </c>
      <c r="G71" s="165">
        <v>7000</v>
      </c>
      <c r="H71" s="103">
        <v>0</v>
      </c>
      <c r="I71" s="103">
        <v>0</v>
      </c>
    </row>
    <row r="72" spans="1:9" x14ac:dyDescent="0.25">
      <c r="A72" s="93"/>
      <c r="B72" s="93"/>
      <c r="C72" s="93"/>
      <c r="D72" s="93">
        <v>4511</v>
      </c>
      <c r="E72" s="93" t="s">
        <v>169</v>
      </c>
      <c r="F72" s="103">
        <v>14180.7</v>
      </c>
      <c r="G72" s="165">
        <v>4435</v>
      </c>
      <c r="H72" s="93">
        <v>0</v>
      </c>
      <c r="I72" s="93">
        <v>0</v>
      </c>
    </row>
    <row r="73" spans="1:9" x14ac:dyDescent="0.25">
      <c r="I73"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Prihodi -4.razina-ekonom.klas.</vt:lpstr>
      <vt:lpstr>Rashodi-4.razina-ekonom.klas.</vt:lpstr>
      <vt:lpstr>Rashodi -po izvorima financiran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Lenovo</cp:lastModifiedBy>
  <cp:lastPrinted>2023-11-27T15:56:44Z</cp:lastPrinted>
  <dcterms:created xsi:type="dcterms:W3CDTF">2022-08-12T12:51:27Z</dcterms:created>
  <dcterms:modified xsi:type="dcterms:W3CDTF">2023-11-27T16:11:14Z</dcterms:modified>
</cp:coreProperties>
</file>